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hidePivotFieldList="1" autoCompressPictures="0"/>
  <bookViews>
    <workbookView xWindow="0" yWindow="0" windowWidth="25600" windowHeight="16060" tabRatio="500"/>
  </bookViews>
  <sheets>
    <sheet name="DWT 2017" sheetId="2" r:id="rId1"/>
  </sheets>
  <definedNames>
    <definedName name="_xlnm._FilterDatabase" localSheetId="0" hidden="1">'DWT 2017'!$A$2:$BB$60</definedName>
    <definedName name="_xlnm.Print_Area" localSheetId="0">'DWT 2017'!$A$1:$BB$60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" i="2" l="1"/>
  <c r="C64" i="2"/>
  <c r="C65" i="2"/>
  <c r="C66" i="2"/>
  <c r="C67" i="2"/>
  <c r="C68" i="2"/>
  <c r="C62" i="2"/>
  <c r="AY58" i="2"/>
  <c r="AV58" i="2"/>
  <c r="AS58" i="2"/>
  <c r="AP58" i="2"/>
  <c r="AM58" i="2"/>
  <c r="AJ58" i="2"/>
  <c r="AG58" i="2"/>
  <c r="AD58" i="2"/>
  <c r="AA58" i="2"/>
  <c r="X58" i="2"/>
  <c r="U58" i="2"/>
  <c r="R58" i="2"/>
  <c r="O58" i="2"/>
  <c r="L58" i="2"/>
  <c r="I58" i="2"/>
  <c r="AZ58" i="2"/>
  <c r="AY3" i="2"/>
  <c r="AV3" i="2"/>
  <c r="AS3" i="2"/>
  <c r="AP3" i="2"/>
  <c r="AM3" i="2"/>
  <c r="AJ3" i="2"/>
  <c r="AG3" i="2"/>
  <c r="AD3" i="2"/>
  <c r="AA3" i="2"/>
  <c r="X3" i="2"/>
  <c r="U3" i="2"/>
  <c r="R3" i="2"/>
  <c r="O3" i="2"/>
  <c r="L3" i="2"/>
  <c r="I3" i="2"/>
  <c r="AZ3" i="2"/>
  <c r="AY4" i="2"/>
  <c r="AV4" i="2"/>
  <c r="AS4" i="2"/>
  <c r="AP4" i="2"/>
  <c r="AM4" i="2"/>
  <c r="AJ4" i="2"/>
  <c r="AG4" i="2"/>
  <c r="AD4" i="2"/>
  <c r="AA4" i="2"/>
  <c r="X4" i="2"/>
  <c r="U4" i="2"/>
  <c r="R4" i="2"/>
  <c r="O4" i="2"/>
  <c r="L4" i="2"/>
  <c r="I4" i="2"/>
  <c r="AZ4" i="2"/>
  <c r="AY5" i="2"/>
  <c r="AV5" i="2"/>
  <c r="AS5" i="2"/>
  <c r="AP5" i="2"/>
  <c r="AM5" i="2"/>
  <c r="AJ5" i="2"/>
  <c r="AG5" i="2"/>
  <c r="AD5" i="2"/>
  <c r="AA5" i="2"/>
  <c r="X5" i="2"/>
  <c r="U5" i="2"/>
  <c r="R5" i="2"/>
  <c r="O5" i="2"/>
  <c r="L5" i="2"/>
  <c r="I5" i="2"/>
  <c r="AZ5" i="2"/>
  <c r="AY6" i="2"/>
  <c r="AV6" i="2"/>
  <c r="AS6" i="2"/>
  <c r="AP6" i="2"/>
  <c r="AM6" i="2"/>
  <c r="AJ6" i="2"/>
  <c r="AG6" i="2"/>
  <c r="AD6" i="2"/>
  <c r="AA6" i="2"/>
  <c r="X6" i="2"/>
  <c r="U6" i="2"/>
  <c r="R6" i="2"/>
  <c r="O6" i="2"/>
  <c r="L6" i="2"/>
  <c r="I6" i="2"/>
  <c r="AZ6" i="2"/>
  <c r="AY7" i="2"/>
  <c r="AV7" i="2"/>
  <c r="AS7" i="2"/>
  <c r="AP7" i="2"/>
  <c r="AM7" i="2"/>
  <c r="AJ7" i="2"/>
  <c r="AG7" i="2"/>
  <c r="AD7" i="2"/>
  <c r="AA7" i="2"/>
  <c r="X7" i="2"/>
  <c r="U7" i="2"/>
  <c r="R7" i="2"/>
  <c r="O7" i="2"/>
  <c r="L7" i="2"/>
  <c r="I7" i="2"/>
  <c r="AZ7" i="2"/>
  <c r="AY8" i="2"/>
  <c r="AV8" i="2"/>
  <c r="AS8" i="2"/>
  <c r="AP8" i="2"/>
  <c r="AM8" i="2"/>
  <c r="AJ8" i="2"/>
  <c r="AG8" i="2"/>
  <c r="AD8" i="2"/>
  <c r="AA8" i="2"/>
  <c r="X8" i="2"/>
  <c r="U8" i="2"/>
  <c r="R8" i="2"/>
  <c r="O8" i="2"/>
  <c r="L8" i="2"/>
  <c r="I8" i="2"/>
  <c r="AZ8" i="2"/>
  <c r="AY9" i="2"/>
  <c r="AV9" i="2"/>
  <c r="AS9" i="2"/>
  <c r="AP9" i="2"/>
  <c r="AM9" i="2"/>
  <c r="AJ9" i="2"/>
  <c r="AG9" i="2"/>
  <c r="AD9" i="2"/>
  <c r="AA9" i="2"/>
  <c r="X9" i="2"/>
  <c r="U9" i="2"/>
  <c r="R9" i="2"/>
  <c r="O9" i="2"/>
  <c r="L9" i="2"/>
  <c r="I9" i="2"/>
  <c r="AZ9" i="2"/>
  <c r="AY10" i="2"/>
  <c r="AV10" i="2"/>
  <c r="AS10" i="2"/>
  <c r="AP10" i="2"/>
  <c r="AM10" i="2"/>
  <c r="AJ10" i="2"/>
  <c r="AG10" i="2"/>
  <c r="AD10" i="2"/>
  <c r="AA10" i="2"/>
  <c r="X10" i="2"/>
  <c r="U10" i="2"/>
  <c r="R10" i="2"/>
  <c r="O10" i="2"/>
  <c r="L10" i="2"/>
  <c r="I10" i="2"/>
  <c r="AZ10" i="2"/>
  <c r="AY11" i="2"/>
  <c r="AV11" i="2"/>
  <c r="AS11" i="2"/>
  <c r="AP11" i="2"/>
  <c r="AM11" i="2"/>
  <c r="AJ11" i="2"/>
  <c r="AG11" i="2"/>
  <c r="AD11" i="2"/>
  <c r="AA11" i="2"/>
  <c r="X11" i="2"/>
  <c r="U11" i="2"/>
  <c r="R11" i="2"/>
  <c r="O11" i="2"/>
  <c r="L11" i="2"/>
  <c r="I11" i="2"/>
  <c r="AZ11" i="2"/>
  <c r="AY12" i="2"/>
  <c r="AV12" i="2"/>
  <c r="AS12" i="2"/>
  <c r="AP12" i="2"/>
  <c r="AM12" i="2"/>
  <c r="AJ12" i="2"/>
  <c r="AG12" i="2"/>
  <c r="AD12" i="2"/>
  <c r="AA12" i="2"/>
  <c r="X12" i="2"/>
  <c r="U12" i="2"/>
  <c r="R12" i="2"/>
  <c r="O12" i="2"/>
  <c r="L12" i="2"/>
  <c r="I12" i="2"/>
  <c r="AZ12" i="2"/>
  <c r="AY13" i="2"/>
  <c r="AV13" i="2"/>
  <c r="AS13" i="2"/>
  <c r="AP13" i="2"/>
  <c r="AM13" i="2"/>
  <c r="AJ13" i="2"/>
  <c r="AG13" i="2"/>
  <c r="AD13" i="2"/>
  <c r="AA13" i="2"/>
  <c r="X13" i="2"/>
  <c r="U13" i="2"/>
  <c r="R13" i="2"/>
  <c r="O13" i="2"/>
  <c r="L13" i="2"/>
  <c r="I13" i="2"/>
  <c r="AZ13" i="2"/>
  <c r="AY14" i="2"/>
  <c r="AV14" i="2"/>
  <c r="AS14" i="2"/>
  <c r="AP14" i="2"/>
  <c r="AM14" i="2"/>
  <c r="AJ14" i="2"/>
  <c r="AG14" i="2"/>
  <c r="AD14" i="2"/>
  <c r="AA14" i="2"/>
  <c r="X14" i="2"/>
  <c r="U14" i="2"/>
  <c r="R14" i="2"/>
  <c r="O14" i="2"/>
  <c r="L14" i="2"/>
  <c r="I14" i="2"/>
  <c r="AZ14" i="2"/>
  <c r="AY15" i="2"/>
  <c r="AV15" i="2"/>
  <c r="AS15" i="2"/>
  <c r="AP15" i="2"/>
  <c r="AM15" i="2"/>
  <c r="AJ15" i="2"/>
  <c r="AG15" i="2"/>
  <c r="AD15" i="2"/>
  <c r="AA15" i="2"/>
  <c r="X15" i="2"/>
  <c r="U15" i="2"/>
  <c r="R15" i="2"/>
  <c r="O15" i="2"/>
  <c r="L15" i="2"/>
  <c r="I15" i="2"/>
  <c r="AZ15" i="2"/>
  <c r="AY16" i="2"/>
  <c r="AV16" i="2"/>
  <c r="AS16" i="2"/>
  <c r="AP16" i="2"/>
  <c r="AM16" i="2"/>
  <c r="AJ16" i="2"/>
  <c r="AG16" i="2"/>
  <c r="AD16" i="2"/>
  <c r="AA16" i="2"/>
  <c r="X16" i="2"/>
  <c r="U16" i="2"/>
  <c r="R16" i="2"/>
  <c r="O16" i="2"/>
  <c r="L16" i="2"/>
  <c r="I16" i="2"/>
  <c r="AZ16" i="2"/>
  <c r="AY17" i="2"/>
  <c r="AV17" i="2"/>
  <c r="AS17" i="2"/>
  <c r="AP17" i="2"/>
  <c r="AM17" i="2"/>
  <c r="AJ17" i="2"/>
  <c r="AG17" i="2"/>
  <c r="AD17" i="2"/>
  <c r="AA17" i="2"/>
  <c r="X17" i="2"/>
  <c r="U17" i="2"/>
  <c r="R17" i="2"/>
  <c r="O17" i="2"/>
  <c r="L17" i="2"/>
  <c r="I17" i="2"/>
  <c r="AZ17" i="2"/>
  <c r="AY18" i="2"/>
  <c r="AV18" i="2"/>
  <c r="AS18" i="2"/>
  <c r="AP18" i="2"/>
  <c r="AM18" i="2"/>
  <c r="AJ18" i="2"/>
  <c r="AG18" i="2"/>
  <c r="AD18" i="2"/>
  <c r="AA18" i="2"/>
  <c r="X18" i="2"/>
  <c r="U18" i="2"/>
  <c r="R18" i="2"/>
  <c r="O18" i="2"/>
  <c r="L18" i="2"/>
  <c r="I18" i="2"/>
  <c r="AZ18" i="2"/>
  <c r="AY19" i="2"/>
  <c r="AV19" i="2"/>
  <c r="AS19" i="2"/>
  <c r="AP19" i="2"/>
  <c r="AM19" i="2"/>
  <c r="AJ19" i="2"/>
  <c r="AG19" i="2"/>
  <c r="AD19" i="2"/>
  <c r="AA19" i="2"/>
  <c r="X19" i="2"/>
  <c r="U19" i="2"/>
  <c r="R19" i="2"/>
  <c r="O19" i="2"/>
  <c r="L19" i="2"/>
  <c r="I19" i="2"/>
  <c r="AZ19" i="2"/>
  <c r="AY20" i="2"/>
  <c r="AV20" i="2"/>
  <c r="AS20" i="2"/>
  <c r="AP20" i="2"/>
  <c r="AM20" i="2"/>
  <c r="AJ20" i="2"/>
  <c r="AG20" i="2"/>
  <c r="AD20" i="2"/>
  <c r="AA20" i="2"/>
  <c r="X20" i="2"/>
  <c r="U20" i="2"/>
  <c r="R20" i="2"/>
  <c r="O20" i="2"/>
  <c r="L20" i="2"/>
  <c r="I20" i="2"/>
  <c r="AZ20" i="2"/>
  <c r="AY21" i="2"/>
  <c r="AV21" i="2"/>
  <c r="AS21" i="2"/>
  <c r="AP21" i="2"/>
  <c r="AM21" i="2"/>
  <c r="AJ21" i="2"/>
  <c r="AG21" i="2"/>
  <c r="AD21" i="2"/>
  <c r="AA21" i="2"/>
  <c r="X21" i="2"/>
  <c r="U21" i="2"/>
  <c r="R21" i="2"/>
  <c r="O21" i="2"/>
  <c r="L21" i="2"/>
  <c r="I21" i="2"/>
  <c r="AZ21" i="2"/>
  <c r="AY22" i="2"/>
  <c r="AV22" i="2"/>
  <c r="AS22" i="2"/>
  <c r="AP22" i="2"/>
  <c r="AM22" i="2"/>
  <c r="AJ22" i="2"/>
  <c r="AG22" i="2"/>
  <c r="AD22" i="2"/>
  <c r="AA22" i="2"/>
  <c r="X22" i="2"/>
  <c r="U22" i="2"/>
  <c r="R22" i="2"/>
  <c r="O22" i="2"/>
  <c r="L22" i="2"/>
  <c r="I22" i="2"/>
  <c r="AZ22" i="2"/>
  <c r="AY23" i="2"/>
  <c r="AV23" i="2"/>
  <c r="AS23" i="2"/>
  <c r="AP23" i="2"/>
  <c r="AM23" i="2"/>
  <c r="AJ23" i="2"/>
  <c r="AG23" i="2"/>
  <c r="AD23" i="2"/>
  <c r="AA23" i="2"/>
  <c r="X23" i="2"/>
  <c r="U23" i="2"/>
  <c r="R23" i="2"/>
  <c r="O23" i="2"/>
  <c r="L23" i="2"/>
  <c r="I23" i="2"/>
  <c r="AZ23" i="2"/>
  <c r="AY24" i="2"/>
  <c r="AV24" i="2"/>
  <c r="AS24" i="2"/>
  <c r="AP24" i="2"/>
  <c r="AM24" i="2"/>
  <c r="AJ24" i="2"/>
  <c r="AG24" i="2"/>
  <c r="AD24" i="2"/>
  <c r="AA24" i="2"/>
  <c r="X24" i="2"/>
  <c r="U24" i="2"/>
  <c r="R24" i="2"/>
  <c r="O24" i="2"/>
  <c r="L24" i="2"/>
  <c r="I24" i="2"/>
  <c r="AZ24" i="2"/>
  <c r="AY25" i="2"/>
  <c r="AV25" i="2"/>
  <c r="AS25" i="2"/>
  <c r="AP25" i="2"/>
  <c r="AM25" i="2"/>
  <c r="AJ25" i="2"/>
  <c r="AG25" i="2"/>
  <c r="AD25" i="2"/>
  <c r="AA25" i="2"/>
  <c r="X25" i="2"/>
  <c r="U25" i="2"/>
  <c r="R25" i="2"/>
  <c r="O25" i="2"/>
  <c r="L25" i="2"/>
  <c r="I25" i="2"/>
  <c r="AZ25" i="2"/>
  <c r="AY26" i="2"/>
  <c r="AV26" i="2"/>
  <c r="AS26" i="2"/>
  <c r="AP26" i="2"/>
  <c r="AM26" i="2"/>
  <c r="AJ26" i="2"/>
  <c r="AG26" i="2"/>
  <c r="AD26" i="2"/>
  <c r="AA26" i="2"/>
  <c r="X26" i="2"/>
  <c r="U26" i="2"/>
  <c r="R26" i="2"/>
  <c r="O26" i="2"/>
  <c r="L26" i="2"/>
  <c r="I26" i="2"/>
  <c r="AZ26" i="2"/>
  <c r="AY27" i="2"/>
  <c r="AV27" i="2"/>
  <c r="AS27" i="2"/>
  <c r="AP27" i="2"/>
  <c r="AM27" i="2"/>
  <c r="AJ27" i="2"/>
  <c r="AG27" i="2"/>
  <c r="AD27" i="2"/>
  <c r="AA27" i="2"/>
  <c r="X27" i="2"/>
  <c r="U27" i="2"/>
  <c r="R27" i="2"/>
  <c r="O27" i="2"/>
  <c r="L27" i="2"/>
  <c r="I27" i="2"/>
  <c r="AZ27" i="2"/>
  <c r="AY28" i="2"/>
  <c r="AV28" i="2"/>
  <c r="AS28" i="2"/>
  <c r="AP28" i="2"/>
  <c r="AM28" i="2"/>
  <c r="AJ28" i="2"/>
  <c r="AG28" i="2"/>
  <c r="AD28" i="2"/>
  <c r="AA28" i="2"/>
  <c r="X28" i="2"/>
  <c r="U28" i="2"/>
  <c r="R28" i="2"/>
  <c r="O28" i="2"/>
  <c r="L28" i="2"/>
  <c r="I28" i="2"/>
  <c r="AZ28" i="2"/>
  <c r="AY29" i="2"/>
  <c r="AV29" i="2"/>
  <c r="AS29" i="2"/>
  <c r="AP29" i="2"/>
  <c r="AM29" i="2"/>
  <c r="AJ29" i="2"/>
  <c r="AG29" i="2"/>
  <c r="AD29" i="2"/>
  <c r="AA29" i="2"/>
  <c r="X29" i="2"/>
  <c r="U29" i="2"/>
  <c r="R29" i="2"/>
  <c r="O29" i="2"/>
  <c r="L29" i="2"/>
  <c r="I29" i="2"/>
  <c r="AZ29" i="2"/>
  <c r="AY30" i="2"/>
  <c r="AV30" i="2"/>
  <c r="AS30" i="2"/>
  <c r="AP30" i="2"/>
  <c r="AM30" i="2"/>
  <c r="AJ30" i="2"/>
  <c r="AG30" i="2"/>
  <c r="AD30" i="2"/>
  <c r="AA30" i="2"/>
  <c r="X30" i="2"/>
  <c r="U30" i="2"/>
  <c r="R30" i="2"/>
  <c r="O30" i="2"/>
  <c r="L30" i="2"/>
  <c r="I30" i="2"/>
  <c r="AZ30" i="2"/>
  <c r="AY31" i="2"/>
  <c r="AV31" i="2"/>
  <c r="AS31" i="2"/>
  <c r="AP31" i="2"/>
  <c r="AM31" i="2"/>
  <c r="AJ31" i="2"/>
  <c r="AG31" i="2"/>
  <c r="AD31" i="2"/>
  <c r="AA31" i="2"/>
  <c r="X31" i="2"/>
  <c r="U31" i="2"/>
  <c r="R31" i="2"/>
  <c r="O31" i="2"/>
  <c r="L31" i="2"/>
  <c r="I31" i="2"/>
  <c r="AZ31" i="2"/>
  <c r="AY32" i="2"/>
  <c r="AV32" i="2"/>
  <c r="AS32" i="2"/>
  <c r="AP32" i="2"/>
  <c r="AM32" i="2"/>
  <c r="AJ32" i="2"/>
  <c r="AG32" i="2"/>
  <c r="AD32" i="2"/>
  <c r="AA32" i="2"/>
  <c r="X32" i="2"/>
  <c r="U32" i="2"/>
  <c r="R32" i="2"/>
  <c r="O32" i="2"/>
  <c r="L32" i="2"/>
  <c r="I32" i="2"/>
  <c r="AZ32" i="2"/>
  <c r="AY33" i="2"/>
  <c r="AV33" i="2"/>
  <c r="AS33" i="2"/>
  <c r="AP33" i="2"/>
  <c r="AM33" i="2"/>
  <c r="AJ33" i="2"/>
  <c r="AG33" i="2"/>
  <c r="AD33" i="2"/>
  <c r="AA33" i="2"/>
  <c r="X33" i="2"/>
  <c r="U33" i="2"/>
  <c r="R33" i="2"/>
  <c r="O33" i="2"/>
  <c r="L33" i="2"/>
  <c r="I33" i="2"/>
  <c r="AZ33" i="2"/>
  <c r="AY34" i="2"/>
  <c r="AV34" i="2"/>
  <c r="AS34" i="2"/>
  <c r="AP34" i="2"/>
  <c r="AM34" i="2"/>
  <c r="AJ34" i="2"/>
  <c r="AG34" i="2"/>
  <c r="AD34" i="2"/>
  <c r="AA34" i="2"/>
  <c r="X34" i="2"/>
  <c r="U34" i="2"/>
  <c r="R34" i="2"/>
  <c r="O34" i="2"/>
  <c r="L34" i="2"/>
  <c r="I34" i="2"/>
  <c r="AZ34" i="2"/>
  <c r="AY35" i="2"/>
  <c r="AV35" i="2"/>
  <c r="AS35" i="2"/>
  <c r="AP35" i="2"/>
  <c r="AM35" i="2"/>
  <c r="AJ35" i="2"/>
  <c r="AG35" i="2"/>
  <c r="AD35" i="2"/>
  <c r="AA35" i="2"/>
  <c r="X35" i="2"/>
  <c r="U35" i="2"/>
  <c r="R35" i="2"/>
  <c r="O35" i="2"/>
  <c r="L35" i="2"/>
  <c r="I35" i="2"/>
  <c r="AZ35" i="2"/>
  <c r="AY36" i="2"/>
  <c r="AV36" i="2"/>
  <c r="AS36" i="2"/>
  <c r="AP36" i="2"/>
  <c r="AM36" i="2"/>
  <c r="AJ36" i="2"/>
  <c r="AG36" i="2"/>
  <c r="AD36" i="2"/>
  <c r="AA36" i="2"/>
  <c r="X36" i="2"/>
  <c r="U36" i="2"/>
  <c r="R36" i="2"/>
  <c r="O36" i="2"/>
  <c r="L36" i="2"/>
  <c r="I36" i="2"/>
  <c r="AZ36" i="2"/>
  <c r="AY37" i="2"/>
  <c r="AV37" i="2"/>
  <c r="AS37" i="2"/>
  <c r="AP37" i="2"/>
  <c r="AM37" i="2"/>
  <c r="AJ37" i="2"/>
  <c r="AG37" i="2"/>
  <c r="AD37" i="2"/>
  <c r="AA37" i="2"/>
  <c r="X37" i="2"/>
  <c r="U37" i="2"/>
  <c r="R37" i="2"/>
  <c r="O37" i="2"/>
  <c r="L37" i="2"/>
  <c r="I37" i="2"/>
  <c r="AZ37" i="2"/>
  <c r="AY38" i="2"/>
  <c r="AV38" i="2"/>
  <c r="AS38" i="2"/>
  <c r="AP38" i="2"/>
  <c r="AM38" i="2"/>
  <c r="AJ38" i="2"/>
  <c r="AG38" i="2"/>
  <c r="AD38" i="2"/>
  <c r="AA38" i="2"/>
  <c r="X38" i="2"/>
  <c r="U38" i="2"/>
  <c r="R38" i="2"/>
  <c r="O38" i="2"/>
  <c r="L38" i="2"/>
  <c r="I38" i="2"/>
  <c r="AZ38" i="2"/>
  <c r="AY39" i="2"/>
  <c r="AV39" i="2"/>
  <c r="AS39" i="2"/>
  <c r="AP39" i="2"/>
  <c r="AM39" i="2"/>
  <c r="AJ39" i="2"/>
  <c r="AG39" i="2"/>
  <c r="AD39" i="2"/>
  <c r="AA39" i="2"/>
  <c r="X39" i="2"/>
  <c r="U39" i="2"/>
  <c r="R39" i="2"/>
  <c r="O39" i="2"/>
  <c r="L39" i="2"/>
  <c r="I39" i="2"/>
  <c r="AZ39" i="2"/>
  <c r="AY40" i="2"/>
  <c r="AV40" i="2"/>
  <c r="AS40" i="2"/>
  <c r="AP40" i="2"/>
  <c r="AM40" i="2"/>
  <c r="AJ40" i="2"/>
  <c r="AG40" i="2"/>
  <c r="AD40" i="2"/>
  <c r="AA40" i="2"/>
  <c r="X40" i="2"/>
  <c r="U40" i="2"/>
  <c r="R40" i="2"/>
  <c r="O40" i="2"/>
  <c r="L40" i="2"/>
  <c r="I40" i="2"/>
  <c r="AZ40" i="2"/>
  <c r="AY41" i="2"/>
  <c r="AV41" i="2"/>
  <c r="AS41" i="2"/>
  <c r="AP41" i="2"/>
  <c r="AM41" i="2"/>
  <c r="AJ41" i="2"/>
  <c r="AG41" i="2"/>
  <c r="AD41" i="2"/>
  <c r="AA41" i="2"/>
  <c r="X41" i="2"/>
  <c r="U41" i="2"/>
  <c r="R41" i="2"/>
  <c r="O41" i="2"/>
  <c r="L41" i="2"/>
  <c r="I41" i="2"/>
  <c r="AZ41" i="2"/>
  <c r="AY42" i="2"/>
  <c r="AV42" i="2"/>
  <c r="AS42" i="2"/>
  <c r="AP42" i="2"/>
  <c r="AM42" i="2"/>
  <c r="AJ42" i="2"/>
  <c r="AG42" i="2"/>
  <c r="AD42" i="2"/>
  <c r="AA42" i="2"/>
  <c r="X42" i="2"/>
  <c r="U42" i="2"/>
  <c r="R42" i="2"/>
  <c r="O42" i="2"/>
  <c r="L42" i="2"/>
  <c r="I42" i="2"/>
  <c r="AZ42" i="2"/>
  <c r="AY43" i="2"/>
  <c r="AV43" i="2"/>
  <c r="AS43" i="2"/>
  <c r="AP43" i="2"/>
  <c r="AM43" i="2"/>
  <c r="AJ43" i="2"/>
  <c r="AG43" i="2"/>
  <c r="AD43" i="2"/>
  <c r="AA43" i="2"/>
  <c r="X43" i="2"/>
  <c r="U43" i="2"/>
  <c r="R43" i="2"/>
  <c r="O43" i="2"/>
  <c r="L43" i="2"/>
  <c r="I43" i="2"/>
  <c r="AZ43" i="2"/>
  <c r="AY44" i="2"/>
  <c r="AV44" i="2"/>
  <c r="AS44" i="2"/>
  <c r="AP44" i="2"/>
  <c r="AM44" i="2"/>
  <c r="AJ44" i="2"/>
  <c r="AG44" i="2"/>
  <c r="AD44" i="2"/>
  <c r="AA44" i="2"/>
  <c r="X44" i="2"/>
  <c r="U44" i="2"/>
  <c r="R44" i="2"/>
  <c r="O44" i="2"/>
  <c r="L44" i="2"/>
  <c r="I44" i="2"/>
  <c r="AZ44" i="2"/>
  <c r="AY45" i="2"/>
  <c r="AV45" i="2"/>
  <c r="AS45" i="2"/>
  <c r="AP45" i="2"/>
  <c r="AM45" i="2"/>
  <c r="AJ45" i="2"/>
  <c r="AG45" i="2"/>
  <c r="AD45" i="2"/>
  <c r="AA45" i="2"/>
  <c r="X45" i="2"/>
  <c r="U45" i="2"/>
  <c r="R45" i="2"/>
  <c r="O45" i="2"/>
  <c r="L45" i="2"/>
  <c r="I45" i="2"/>
  <c r="AZ45" i="2"/>
  <c r="AY46" i="2"/>
  <c r="AV46" i="2"/>
  <c r="AS46" i="2"/>
  <c r="AP46" i="2"/>
  <c r="AM46" i="2"/>
  <c r="AJ46" i="2"/>
  <c r="AG46" i="2"/>
  <c r="AD46" i="2"/>
  <c r="AA46" i="2"/>
  <c r="X46" i="2"/>
  <c r="U46" i="2"/>
  <c r="R46" i="2"/>
  <c r="O46" i="2"/>
  <c r="L46" i="2"/>
  <c r="I46" i="2"/>
  <c r="AZ46" i="2"/>
  <c r="AY47" i="2"/>
  <c r="AV47" i="2"/>
  <c r="AS47" i="2"/>
  <c r="AP47" i="2"/>
  <c r="AM47" i="2"/>
  <c r="AJ47" i="2"/>
  <c r="AG47" i="2"/>
  <c r="AD47" i="2"/>
  <c r="AA47" i="2"/>
  <c r="X47" i="2"/>
  <c r="U47" i="2"/>
  <c r="R47" i="2"/>
  <c r="O47" i="2"/>
  <c r="L47" i="2"/>
  <c r="I47" i="2"/>
  <c r="AZ47" i="2"/>
  <c r="AY48" i="2"/>
  <c r="AV48" i="2"/>
  <c r="AS48" i="2"/>
  <c r="AP48" i="2"/>
  <c r="AM48" i="2"/>
  <c r="AJ48" i="2"/>
  <c r="AG48" i="2"/>
  <c r="AD48" i="2"/>
  <c r="AA48" i="2"/>
  <c r="X48" i="2"/>
  <c r="U48" i="2"/>
  <c r="R48" i="2"/>
  <c r="O48" i="2"/>
  <c r="L48" i="2"/>
  <c r="I48" i="2"/>
  <c r="AZ48" i="2"/>
  <c r="AY49" i="2"/>
  <c r="AV49" i="2"/>
  <c r="AS49" i="2"/>
  <c r="AP49" i="2"/>
  <c r="AM49" i="2"/>
  <c r="AJ49" i="2"/>
  <c r="AG49" i="2"/>
  <c r="AD49" i="2"/>
  <c r="AA49" i="2"/>
  <c r="X49" i="2"/>
  <c r="U49" i="2"/>
  <c r="R49" i="2"/>
  <c r="O49" i="2"/>
  <c r="L49" i="2"/>
  <c r="I49" i="2"/>
  <c r="AZ49" i="2"/>
  <c r="AY50" i="2"/>
  <c r="AV50" i="2"/>
  <c r="AS50" i="2"/>
  <c r="AP50" i="2"/>
  <c r="AM50" i="2"/>
  <c r="AJ50" i="2"/>
  <c r="AG50" i="2"/>
  <c r="AD50" i="2"/>
  <c r="AA50" i="2"/>
  <c r="X50" i="2"/>
  <c r="U50" i="2"/>
  <c r="R50" i="2"/>
  <c r="O50" i="2"/>
  <c r="L50" i="2"/>
  <c r="I50" i="2"/>
  <c r="AZ50" i="2"/>
  <c r="AY51" i="2"/>
  <c r="AV51" i="2"/>
  <c r="AS51" i="2"/>
  <c r="AP51" i="2"/>
  <c r="AM51" i="2"/>
  <c r="AJ51" i="2"/>
  <c r="AG51" i="2"/>
  <c r="AD51" i="2"/>
  <c r="AA51" i="2"/>
  <c r="X51" i="2"/>
  <c r="U51" i="2"/>
  <c r="R51" i="2"/>
  <c r="O51" i="2"/>
  <c r="L51" i="2"/>
  <c r="I51" i="2"/>
  <c r="AZ51" i="2"/>
  <c r="AY52" i="2"/>
  <c r="AV52" i="2"/>
  <c r="AS52" i="2"/>
  <c r="AP52" i="2"/>
  <c r="AM52" i="2"/>
  <c r="AJ52" i="2"/>
  <c r="AG52" i="2"/>
  <c r="AD52" i="2"/>
  <c r="AA52" i="2"/>
  <c r="X52" i="2"/>
  <c r="U52" i="2"/>
  <c r="R52" i="2"/>
  <c r="O52" i="2"/>
  <c r="L52" i="2"/>
  <c r="I52" i="2"/>
  <c r="AZ52" i="2"/>
  <c r="AY53" i="2"/>
  <c r="AV53" i="2"/>
  <c r="AS53" i="2"/>
  <c r="AP53" i="2"/>
  <c r="AM53" i="2"/>
  <c r="AJ53" i="2"/>
  <c r="AG53" i="2"/>
  <c r="AD53" i="2"/>
  <c r="AA53" i="2"/>
  <c r="X53" i="2"/>
  <c r="U53" i="2"/>
  <c r="R53" i="2"/>
  <c r="O53" i="2"/>
  <c r="L53" i="2"/>
  <c r="I53" i="2"/>
  <c r="AZ53" i="2"/>
  <c r="AY54" i="2"/>
  <c r="AV54" i="2"/>
  <c r="AS54" i="2"/>
  <c r="AP54" i="2"/>
  <c r="AM54" i="2"/>
  <c r="AJ54" i="2"/>
  <c r="AG54" i="2"/>
  <c r="AD54" i="2"/>
  <c r="AA54" i="2"/>
  <c r="X54" i="2"/>
  <c r="U54" i="2"/>
  <c r="R54" i="2"/>
  <c r="O54" i="2"/>
  <c r="L54" i="2"/>
  <c r="I54" i="2"/>
  <c r="AZ54" i="2"/>
  <c r="AY55" i="2"/>
  <c r="AV55" i="2"/>
  <c r="AS55" i="2"/>
  <c r="AP55" i="2"/>
  <c r="AM55" i="2"/>
  <c r="AJ55" i="2"/>
  <c r="AG55" i="2"/>
  <c r="AD55" i="2"/>
  <c r="AA55" i="2"/>
  <c r="X55" i="2"/>
  <c r="U55" i="2"/>
  <c r="R55" i="2"/>
  <c r="O55" i="2"/>
  <c r="L55" i="2"/>
  <c r="I55" i="2"/>
  <c r="AZ55" i="2"/>
  <c r="AY56" i="2"/>
  <c r="AV56" i="2"/>
  <c r="AS56" i="2"/>
  <c r="AP56" i="2"/>
  <c r="AM56" i="2"/>
  <c r="AJ56" i="2"/>
  <c r="AG56" i="2"/>
  <c r="AD56" i="2"/>
  <c r="AA56" i="2"/>
  <c r="X56" i="2"/>
  <c r="U56" i="2"/>
  <c r="R56" i="2"/>
  <c r="O56" i="2"/>
  <c r="L56" i="2"/>
  <c r="I56" i="2"/>
  <c r="AZ56" i="2"/>
  <c r="AY57" i="2"/>
  <c r="AV57" i="2"/>
  <c r="AS57" i="2"/>
  <c r="AP57" i="2"/>
  <c r="AM57" i="2"/>
  <c r="AJ57" i="2"/>
  <c r="AG57" i="2"/>
  <c r="AD57" i="2"/>
  <c r="AA57" i="2"/>
  <c r="X57" i="2"/>
  <c r="U57" i="2"/>
  <c r="R57" i="2"/>
  <c r="O57" i="2"/>
  <c r="L57" i="2"/>
  <c r="I57" i="2"/>
  <c r="AZ57" i="2"/>
  <c r="BB58" i="2"/>
  <c r="BB57" i="2"/>
  <c r="BB56" i="2"/>
  <c r="BB55" i="2"/>
  <c r="BB54" i="2"/>
  <c r="BB53" i="2"/>
  <c r="BB52" i="2"/>
  <c r="BB51" i="2"/>
  <c r="BB50" i="2"/>
  <c r="BB49" i="2"/>
  <c r="BB48" i="2"/>
  <c r="BB47" i="2"/>
  <c r="BB46" i="2"/>
  <c r="BB45" i="2"/>
  <c r="BB44" i="2"/>
  <c r="BB43" i="2"/>
  <c r="BB42" i="2"/>
  <c r="BB41" i="2"/>
  <c r="BB40" i="2"/>
  <c r="BB39" i="2"/>
  <c r="BB38" i="2"/>
  <c r="BB37" i="2"/>
  <c r="BB36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3" i="2"/>
</calcChain>
</file>

<file path=xl/sharedStrings.xml><?xml version="1.0" encoding="utf-8"?>
<sst xmlns="http://schemas.openxmlformats.org/spreadsheetml/2006/main" count="229" uniqueCount="179">
  <si>
    <t>No.</t>
  </si>
  <si>
    <t>Driver</t>
  </si>
  <si>
    <t>Co-Driver</t>
  </si>
  <si>
    <t>Car</t>
  </si>
  <si>
    <t>Year</t>
  </si>
  <si>
    <t>Class</t>
  </si>
  <si>
    <t>1 - TTS 1</t>
  </si>
  <si>
    <t>TTS 1 Penalties</t>
  </si>
  <si>
    <t>time</t>
  </si>
  <si>
    <t>2 - TTS 2</t>
  </si>
  <si>
    <t>TTS 2 Penalties</t>
  </si>
  <si>
    <t>3 - TTS 3</t>
  </si>
  <si>
    <t>TTS 3 Penalties</t>
  </si>
  <si>
    <t>4 - Martins 1</t>
  </si>
  <si>
    <t>Martins 1 Penalties</t>
  </si>
  <si>
    <t>5 - Martins 2</t>
  </si>
  <si>
    <t>Martins 2 Penalties</t>
  </si>
  <si>
    <t>6 - Oval</t>
  </si>
  <si>
    <t>Oval Penalties</t>
  </si>
  <si>
    <t>7 - Pits 1</t>
  </si>
  <si>
    <t>Pits 1 Penalties</t>
  </si>
  <si>
    <t>8 - Pits 2</t>
  </si>
  <si>
    <t>Pits 2 Penalties</t>
  </si>
  <si>
    <t>9 - Pits 3</t>
  </si>
  <si>
    <t>Pits 3 Penalties</t>
  </si>
  <si>
    <t>10 - Ladyhill 1</t>
  </si>
  <si>
    <t xml:space="preserve">Ladyhill 1 Penalties </t>
  </si>
  <si>
    <t>11 - Ladyhill 2</t>
  </si>
  <si>
    <t>Ladyhill 2 Penalites</t>
  </si>
  <si>
    <t>12 - Ladyhill 3</t>
  </si>
  <si>
    <t>Ladyhill 3 Penalties</t>
  </si>
  <si>
    <t>13 - Ladyhill 4</t>
  </si>
  <si>
    <t>Ladyhill 4 Penalties</t>
  </si>
  <si>
    <t>14 - Ladyhill 5</t>
  </si>
  <si>
    <t>Ladyhill 5 Penalties</t>
  </si>
  <si>
    <t>15 - Stirling 1</t>
  </si>
  <si>
    <t>Stirling 1 Penalties</t>
  </si>
  <si>
    <t>Total</t>
  </si>
  <si>
    <t>Class Rank</t>
  </si>
  <si>
    <t>Overall Rank</t>
  </si>
  <si>
    <t>Noel Cochrane</t>
  </si>
  <si>
    <t>Trevor Reid</t>
  </si>
  <si>
    <t>MG Midget</t>
  </si>
  <si>
    <t>Mervy Getty</t>
  </si>
  <si>
    <t>Richard McFaul</t>
  </si>
  <si>
    <t>AH Sprite</t>
  </si>
  <si>
    <t>Richard McCracken</t>
  </si>
  <si>
    <t>Joshua Finlay</t>
  </si>
  <si>
    <t>Angus Johnson</t>
  </si>
  <si>
    <t>John Ward</t>
  </si>
  <si>
    <t>Matthew Bradley</t>
  </si>
  <si>
    <t>Terence Bradley</t>
  </si>
  <si>
    <t>Jack Brien</t>
  </si>
  <si>
    <t>John Kelly</t>
  </si>
  <si>
    <t>Mark Lemon</t>
  </si>
  <si>
    <t>Katie Lemon</t>
  </si>
  <si>
    <t>Mark Brien</t>
  </si>
  <si>
    <t>Peter Brien</t>
  </si>
  <si>
    <t>Will Corry</t>
  </si>
  <si>
    <t>Peter Moreland-Moore</t>
  </si>
  <si>
    <t>Bryan Mutch</t>
  </si>
  <si>
    <t>Ken McEntee</t>
  </si>
  <si>
    <t>Jay Colville</t>
  </si>
  <si>
    <t>Scott Hool</t>
  </si>
  <si>
    <t>Mervyn Williamson</t>
  </si>
  <si>
    <t>Marcus Morrow</t>
  </si>
  <si>
    <t>VW Beetle</t>
  </si>
  <si>
    <t>Robert McGimpsey</t>
  </si>
  <si>
    <t>Trevor McIlroy</t>
  </si>
  <si>
    <t>Colin Johnston</t>
  </si>
  <si>
    <t>Anita Johnston</t>
  </si>
  <si>
    <t>Mini</t>
  </si>
  <si>
    <t>Ian Campbell</t>
  </si>
  <si>
    <t>Cyril Campbell</t>
  </si>
  <si>
    <t>James McCurry</t>
  </si>
  <si>
    <t>William McCurry</t>
  </si>
  <si>
    <t>Brian Glenn</t>
  </si>
  <si>
    <t>James Finlay</t>
  </si>
  <si>
    <t>Robert Dickson</t>
  </si>
  <si>
    <t>Catherine Dickson</t>
  </si>
  <si>
    <t>Anthony Devine</t>
  </si>
  <si>
    <t>William Nolan</t>
  </si>
  <si>
    <t>Mini Cooper S</t>
  </si>
  <si>
    <t>Richard Earney</t>
  </si>
  <si>
    <t>Dave Phillips</t>
  </si>
  <si>
    <t>Sam Baird</t>
  </si>
  <si>
    <t>Eric Martin</t>
  </si>
  <si>
    <t>Wolseley Hornet</t>
  </si>
  <si>
    <t>Alister Browne</t>
  </si>
  <si>
    <t>Vincent Rodgers</t>
  </si>
  <si>
    <t>Eddie Peterson</t>
  </si>
  <si>
    <t>Craig O'Rourke</t>
  </si>
  <si>
    <t xml:space="preserve">Mini Cooper  </t>
  </si>
  <si>
    <t>Sam Wilson</t>
  </si>
  <si>
    <t>Simon Brewster</t>
  </si>
  <si>
    <t>Gary Milligan</t>
  </si>
  <si>
    <t>Victoria Milligan</t>
  </si>
  <si>
    <t>Frank Lenehan</t>
  </si>
  <si>
    <t>Tim Faulkner</t>
  </si>
  <si>
    <t>Toyota Starlet</t>
  </si>
  <si>
    <t>Neil Stewart</t>
  </si>
  <si>
    <t>Matthew Stewart</t>
  </si>
  <si>
    <t>Vauxhall Nova</t>
  </si>
  <si>
    <t>Ron Mullen</t>
  </si>
  <si>
    <t>Lynda Carroll</t>
  </si>
  <si>
    <t>Nissan Sunny</t>
  </si>
  <si>
    <t>Harold Hassard</t>
  </si>
  <si>
    <t>Melissa Donaldson</t>
  </si>
  <si>
    <t>Wallace McKee</t>
  </si>
  <si>
    <t>Ben McKee</t>
  </si>
  <si>
    <t>Mazda MX5</t>
  </si>
  <si>
    <t>Wilson Carson</t>
  </si>
  <si>
    <t>Marino Angelone</t>
  </si>
  <si>
    <t>Total Entrants</t>
  </si>
  <si>
    <t xml:space="preserve">Michael Boreland </t>
  </si>
  <si>
    <t>Richard Deering</t>
  </si>
  <si>
    <t>Paul Muldoon</t>
  </si>
  <si>
    <t>Stacey Cook</t>
  </si>
  <si>
    <t>Mazda MX 5</t>
  </si>
  <si>
    <t>Piers MacFheorais</t>
  </si>
  <si>
    <t>Ian McCulloch</t>
  </si>
  <si>
    <t>Gavin Campbell</t>
  </si>
  <si>
    <t>Rosemary Campbell</t>
  </si>
  <si>
    <t>Eric Patterson</t>
  </si>
  <si>
    <t>Raymond Donaldson</t>
  </si>
  <si>
    <t>Jimmy Dougan</t>
  </si>
  <si>
    <t>Alan Orwin</t>
  </si>
  <si>
    <t>Micra</t>
  </si>
  <si>
    <t>Conn Williamson</t>
  </si>
  <si>
    <t>Tony Crilly</t>
  </si>
  <si>
    <t>BMW 318 Ti</t>
  </si>
  <si>
    <t>Tony McLaughlin</t>
  </si>
  <si>
    <t>Clifford Auld</t>
  </si>
  <si>
    <t>BMW 318i</t>
  </si>
  <si>
    <t>Darren Fleck</t>
  </si>
  <si>
    <t>Gary Wilson</t>
  </si>
  <si>
    <t>Rodney McCready</t>
  </si>
  <si>
    <t>Neil Fletcher</t>
  </si>
  <si>
    <t>David Crothers</t>
  </si>
  <si>
    <t>Barbara Kane</t>
  </si>
  <si>
    <t>Matthew Simpson</t>
  </si>
  <si>
    <t>Emma Cahoon</t>
  </si>
  <si>
    <t>Gerry Cavanagh</t>
  </si>
  <si>
    <t>Padraig Murphy</t>
  </si>
  <si>
    <t>Ford Puma</t>
  </si>
  <si>
    <t>Kevin McNamee</t>
  </si>
  <si>
    <t>Redmond McNamee</t>
  </si>
  <si>
    <t>Andrew Earney</t>
  </si>
  <si>
    <t>Jane Earney</t>
  </si>
  <si>
    <t>Toyota Yaris</t>
  </si>
  <si>
    <t>Robert Haslett</t>
  </si>
  <si>
    <t>Peter Haslett</t>
  </si>
  <si>
    <t>Richard Meeke</t>
  </si>
  <si>
    <t>Aileen Mooney</t>
  </si>
  <si>
    <t>Ashley Lamont</t>
  </si>
  <si>
    <t>Geoffrey Lamont</t>
  </si>
  <si>
    <t>Jordan Fox</t>
  </si>
  <si>
    <t>Gary McGuire</t>
  </si>
  <si>
    <t>Ian McCann</t>
  </si>
  <si>
    <t>Stephen McClelland</t>
  </si>
  <si>
    <t>Crawford Ewing Jr</t>
  </si>
  <si>
    <t>Crawford Ewing Sr</t>
  </si>
  <si>
    <t>Stephen Briggs</t>
  </si>
  <si>
    <t>Zoe Briggs</t>
  </si>
  <si>
    <t>Nadene McAllister</t>
  </si>
  <si>
    <t>Jonathan MacDonald</t>
  </si>
  <si>
    <t>Renault Clio</t>
  </si>
  <si>
    <t>Jonathan Millar</t>
  </si>
  <si>
    <t>John Millar</t>
  </si>
  <si>
    <t>Citroen C2</t>
  </si>
  <si>
    <t>Derek Harrison</t>
  </si>
  <si>
    <t>Sasha Stewart</t>
  </si>
  <si>
    <t>Toyota MR2</t>
  </si>
  <si>
    <t>Total Class 3</t>
  </si>
  <si>
    <t>Total Class 4</t>
  </si>
  <si>
    <t>Total Class 5</t>
  </si>
  <si>
    <t>Total Class 6</t>
  </si>
  <si>
    <t>Total Class 8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</si>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</sst>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rgb="FF000000"/>
      <name val="Calibri"/>
    </font>
    <font>
      <b/>
      <u/>
      <sz val="12"/>
      <name val="Arial"/>
    </font>
    <font>
      <b/>
      <sz val="11"/>
      <name val="Calibri"/>
    </font>
    <font>
      <b/>
      <u/>
      <sz val="12"/>
      <color rgb="FF000000"/>
      <name val="Arial"/>
    </font>
    <font>
      <sz val="11"/>
      <name val="Calibri"/>
    </font>
    <font>
      <b/>
      <u/>
      <sz val="12"/>
      <color rgb="FF000000"/>
      <name val="Arial"/>
    </font>
    <font>
      <i/>
      <sz val="8"/>
      <color rgb="FF000000"/>
      <name val="Arial"/>
    </font>
    <font>
      <b/>
      <u/>
      <sz val="12"/>
      <color rgb="FF000000"/>
      <name val="Arial"/>
    </font>
    <font>
      <b/>
      <sz val="12"/>
      <name val="Arial"/>
    </font>
    <font>
      <i/>
      <sz val="12"/>
      <color rgb="FFFF0000"/>
      <name val="Arial"/>
    </font>
    <font>
      <sz val="10"/>
      <name val="Arial"/>
    </font>
    <font>
      <b/>
      <u/>
      <sz val="12"/>
      <name val="Arial"/>
    </font>
    <font>
      <b/>
      <u/>
      <sz val="12"/>
      <name val="Arial"/>
    </font>
    <font>
      <b/>
      <u/>
      <sz val="12"/>
      <color rgb="FF000000"/>
      <name val="Arial"/>
    </font>
    <font>
      <sz val="8"/>
      <name val="Arial"/>
    </font>
    <font>
      <sz val="8"/>
      <color rgb="FF000000"/>
      <name val="Arial"/>
    </font>
    <font>
      <sz val="10"/>
      <name val="Times New Roman"/>
    </font>
    <font>
      <sz val="7"/>
      <name val="Calibri"/>
    </font>
    <font>
      <sz val="10"/>
      <color rgb="FF000000"/>
      <name val="Arial"/>
    </font>
    <font>
      <sz val="8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C4BD97"/>
        <bgColor rgb="FFC4BD9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rgb="FFA61C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hair">
        <color rgb="FFA5A5A5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center" wrapText="1"/>
    </xf>
    <xf numFmtId="2" fontId="13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164" fontId="9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2" fontId="15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0" xfId="0" applyFont="1"/>
    <xf numFmtId="0" fontId="14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/>
    <xf numFmtId="0" fontId="14" fillId="0" borderId="2" xfId="0" applyFont="1" applyBorder="1" applyAlignment="1"/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/>
    <xf numFmtId="0" fontId="16" fillId="0" borderId="8" xfId="0" applyFont="1" applyBorder="1"/>
    <xf numFmtId="0" fontId="4" fillId="0" borderId="9" xfId="0" applyFont="1" applyBorder="1"/>
    <xf numFmtId="2" fontId="4" fillId="0" borderId="9" xfId="0" applyNumberFormat="1" applyFont="1" applyBorder="1"/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2" fontId="4" fillId="0" borderId="0" xfId="0" applyNumberFormat="1" applyFont="1"/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17" fillId="0" borderId="0" xfId="0" applyFont="1" applyAlignment="1"/>
    <xf numFmtId="0" fontId="17" fillId="0" borderId="0" xfId="0" applyFont="1"/>
    <xf numFmtId="0" fontId="14" fillId="9" borderId="6" xfId="0" applyFont="1" applyFill="1" applyBorder="1" applyAlignment="1">
      <alignment horizontal="center"/>
    </xf>
    <xf numFmtId="0" fontId="14" fillId="9" borderId="2" xfId="0" applyFont="1" applyFill="1" applyBorder="1" applyAlignment="1"/>
    <xf numFmtId="0" fontId="14" fillId="9" borderId="2" xfId="0" applyFont="1" applyFill="1" applyBorder="1" applyAlignment="1">
      <alignment horizontal="center"/>
    </xf>
    <xf numFmtId="2" fontId="15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5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2" fontId="18" fillId="0" borderId="0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0" fontId="10" fillId="0" borderId="0" xfId="0" applyFont="1"/>
    <xf numFmtId="0" fontId="10" fillId="9" borderId="0" xfId="0" applyFont="1" applyFill="1"/>
    <xf numFmtId="0" fontId="18" fillId="9" borderId="0" xfId="0" applyFont="1" applyFill="1"/>
    <xf numFmtId="0" fontId="18" fillId="10" borderId="0" xfId="0" applyFont="1" applyFill="1" applyAlignment="1"/>
    <xf numFmtId="2" fontId="18" fillId="3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8" fillId="5" borderId="4" xfId="0" applyFont="1" applyFill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L999"/>
  <sheetViews>
    <sheetView tabSelected="1" workbookViewId="0">
      <pane xSplit="6" ySplit="1" topLeftCell="AO38" activePane="bottomRight" state="frozen"/>
      <selection pane="topRight" activeCell="G1" sqref="G1"/>
      <selection pane="bottomLeft" activeCell="A2" sqref="A2"/>
      <selection pane="bottomRight" activeCell="BA59" sqref="BA59"/>
    </sheetView>
  </sheetViews>
  <sheetFormatPr baseColWidth="10" defaultColWidth="15.1640625" defaultRowHeight="15" customHeight="1" x14ac:dyDescent="0"/>
  <cols>
    <col min="1" max="1" width="4.5" bestFit="1" customWidth="1"/>
    <col min="2" max="2" width="16" bestFit="1" customWidth="1"/>
    <col min="3" max="3" width="18" bestFit="1" customWidth="1"/>
    <col min="4" max="4" width="13.5" bestFit="1" customWidth="1"/>
    <col min="5" max="5" width="5.5" bestFit="1" customWidth="1"/>
    <col min="6" max="6" width="6.6640625" bestFit="1" customWidth="1"/>
    <col min="7" max="7" width="9.6640625" bestFit="1" customWidth="1"/>
    <col min="8" max="8" width="10" bestFit="1" customWidth="1"/>
    <col min="9" max="9" width="5.5" bestFit="1" customWidth="1"/>
    <col min="10" max="10" width="9.6640625" bestFit="1" customWidth="1"/>
    <col min="11" max="11" width="10" bestFit="1" customWidth="1"/>
    <col min="12" max="12" width="6.33203125" bestFit="1" customWidth="1"/>
    <col min="13" max="13" width="9.6640625" bestFit="1" customWidth="1"/>
    <col min="14" max="14" width="10" bestFit="1" customWidth="1"/>
    <col min="15" max="15" width="6.33203125" bestFit="1" customWidth="1"/>
    <col min="16" max="16" width="13" bestFit="1" customWidth="1"/>
    <col min="17" max="17" width="10" bestFit="1" customWidth="1"/>
    <col min="18" max="18" width="6.33203125" bestFit="1" customWidth="1"/>
    <col min="19" max="19" width="13" bestFit="1" customWidth="1"/>
    <col min="20" max="20" width="10" bestFit="1" customWidth="1"/>
    <col min="21" max="21" width="5.5" bestFit="1" customWidth="1"/>
    <col min="22" max="22" width="8.5" bestFit="1" customWidth="1"/>
    <col min="23" max="23" width="10" bestFit="1" customWidth="1"/>
    <col min="24" max="24" width="6.33203125" bestFit="1" customWidth="1"/>
    <col min="25" max="25" width="9.5" bestFit="1" customWidth="1"/>
    <col min="26" max="26" width="10" bestFit="1" customWidth="1"/>
    <col min="27" max="27" width="5.5" bestFit="1" customWidth="1"/>
    <col min="28" max="28" width="9.5" bestFit="1" customWidth="1"/>
    <col min="29" max="29" width="10" bestFit="1" customWidth="1"/>
    <col min="30" max="30" width="5.5" bestFit="1" customWidth="1"/>
    <col min="31" max="31" width="9.5" bestFit="1" customWidth="1"/>
    <col min="32" max="32" width="10" bestFit="1" customWidth="1"/>
    <col min="33" max="33" width="5.5" bestFit="1" customWidth="1"/>
    <col min="34" max="35" width="10.5" bestFit="1" customWidth="1"/>
    <col min="36" max="36" width="9.1640625" bestFit="1" customWidth="1"/>
    <col min="37" max="37" width="14.33203125" bestFit="1" customWidth="1"/>
    <col min="38" max="38" width="10.5" bestFit="1" customWidth="1"/>
    <col min="39" max="39" width="8.1640625" bestFit="1" customWidth="1"/>
    <col min="40" max="40" width="14.5" bestFit="1" customWidth="1"/>
    <col min="41" max="41" width="10.5" bestFit="1" customWidth="1"/>
    <col min="42" max="42" width="8.1640625" bestFit="1" customWidth="1"/>
    <col min="43" max="43" width="14.5" bestFit="1" customWidth="1"/>
    <col min="44" max="44" width="10.5" bestFit="1" customWidth="1"/>
    <col min="45" max="45" width="8.1640625" bestFit="1" customWidth="1"/>
    <col min="46" max="46" width="14.5" bestFit="1" customWidth="1"/>
    <col min="47" max="47" width="10.5" bestFit="1" customWidth="1"/>
    <col min="48" max="48" width="8.1640625" bestFit="1" customWidth="1"/>
    <col min="49" max="49" width="13.83203125" bestFit="1" customWidth="1"/>
    <col min="50" max="50" width="10" bestFit="1" customWidth="1"/>
    <col min="51" max="52" width="9.1640625" bestFit="1" customWidth="1"/>
    <col min="53" max="53" width="6.6640625" bestFit="1" customWidth="1"/>
    <col min="54" max="54" width="8" bestFit="1" customWidth="1"/>
    <col min="55" max="64" width="7" customWidth="1"/>
  </cols>
  <sheetData>
    <row r="1" spans="1:64" ht="4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 t="s">
        <v>8</v>
      </c>
      <c r="J1" s="2" t="s">
        <v>9</v>
      </c>
      <c r="K1" s="3" t="s">
        <v>10</v>
      </c>
      <c r="L1" s="4" t="s">
        <v>8</v>
      </c>
      <c r="M1" s="2" t="s">
        <v>11</v>
      </c>
      <c r="N1" s="3" t="s">
        <v>12</v>
      </c>
      <c r="O1" s="4" t="s">
        <v>8</v>
      </c>
      <c r="P1" s="2" t="s">
        <v>13</v>
      </c>
      <c r="Q1" s="3" t="s">
        <v>14</v>
      </c>
      <c r="R1" s="4" t="s">
        <v>8</v>
      </c>
      <c r="S1" s="2" t="s">
        <v>15</v>
      </c>
      <c r="T1" s="3" t="s">
        <v>16</v>
      </c>
      <c r="U1" s="4" t="s">
        <v>8</v>
      </c>
      <c r="V1" s="2" t="s">
        <v>17</v>
      </c>
      <c r="W1" s="3" t="s">
        <v>18</v>
      </c>
      <c r="X1" s="4" t="s">
        <v>8</v>
      </c>
      <c r="Y1" s="2" t="s">
        <v>19</v>
      </c>
      <c r="Z1" s="3" t="s">
        <v>20</v>
      </c>
      <c r="AA1" s="4" t="s">
        <v>8</v>
      </c>
      <c r="AB1" s="2" t="s">
        <v>21</v>
      </c>
      <c r="AC1" s="3" t="s">
        <v>22</v>
      </c>
      <c r="AD1" s="4" t="s">
        <v>8</v>
      </c>
      <c r="AE1" s="2" t="s">
        <v>23</v>
      </c>
      <c r="AF1" s="3" t="s">
        <v>24</v>
      </c>
      <c r="AG1" s="4" t="s">
        <v>8</v>
      </c>
      <c r="AH1" s="2" t="s">
        <v>25</v>
      </c>
      <c r="AI1" s="5" t="s">
        <v>26</v>
      </c>
      <c r="AJ1" s="4" t="s">
        <v>8</v>
      </c>
      <c r="AK1" s="2" t="s">
        <v>27</v>
      </c>
      <c r="AL1" s="3" t="s">
        <v>28</v>
      </c>
      <c r="AM1" s="4" t="s">
        <v>8</v>
      </c>
      <c r="AN1" s="2" t="s">
        <v>29</v>
      </c>
      <c r="AO1" s="3" t="s">
        <v>30</v>
      </c>
      <c r="AP1" s="4" t="s">
        <v>8</v>
      </c>
      <c r="AQ1" s="2" t="s">
        <v>31</v>
      </c>
      <c r="AR1" s="3" t="s">
        <v>32</v>
      </c>
      <c r="AS1" s="4" t="s">
        <v>8</v>
      </c>
      <c r="AT1" s="2" t="s">
        <v>33</v>
      </c>
      <c r="AU1" s="3" t="s">
        <v>34</v>
      </c>
      <c r="AV1" s="4" t="s">
        <v>8</v>
      </c>
      <c r="AW1" s="2" t="s">
        <v>35</v>
      </c>
      <c r="AX1" s="3" t="s">
        <v>36</v>
      </c>
      <c r="AY1" s="4" t="s">
        <v>8</v>
      </c>
      <c r="AZ1" s="6" t="s">
        <v>37</v>
      </c>
      <c r="BA1" s="7" t="s">
        <v>38</v>
      </c>
      <c r="BB1" s="8" t="s">
        <v>39</v>
      </c>
      <c r="BC1" s="9"/>
      <c r="BD1" s="9"/>
      <c r="BE1" s="9"/>
      <c r="BF1" s="9"/>
      <c r="BG1" s="9"/>
      <c r="BH1" s="9"/>
      <c r="BI1" s="9"/>
      <c r="BJ1" s="10"/>
      <c r="BK1" s="10"/>
      <c r="BL1" s="10"/>
    </row>
    <row r="2" spans="1:64" ht="15.75" customHeight="1">
      <c r="A2" s="11"/>
      <c r="B2" s="12"/>
      <c r="C2" s="12"/>
      <c r="D2" s="12"/>
      <c r="E2" s="13"/>
      <c r="F2" s="13"/>
      <c r="G2" s="14"/>
      <c r="H2" s="14"/>
      <c r="I2" s="15"/>
      <c r="J2" s="14"/>
      <c r="K2" s="14"/>
      <c r="L2" s="15"/>
      <c r="M2" s="14"/>
      <c r="N2" s="14"/>
      <c r="O2" s="15"/>
      <c r="P2" s="14"/>
      <c r="Q2" s="14"/>
      <c r="R2" s="15"/>
      <c r="S2" s="14"/>
      <c r="T2" s="14"/>
      <c r="U2" s="15"/>
      <c r="V2" s="14"/>
      <c r="W2" s="14"/>
      <c r="X2" s="15"/>
      <c r="Y2" s="14"/>
      <c r="Z2" s="14"/>
      <c r="AA2" s="15"/>
      <c r="AB2" s="14"/>
      <c r="AC2" s="14"/>
      <c r="AD2" s="15"/>
      <c r="AE2" s="14"/>
      <c r="AF2" s="14"/>
      <c r="AG2" s="15"/>
      <c r="AH2" s="14"/>
      <c r="AI2" s="14"/>
      <c r="AJ2" s="15"/>
      <c r="AK2" s="14"/>
      <c r="AL2" s="14"/>
      <c r="AM2" s="15"/>
      <c r="AN2" s="14"/>
      <c r="AO2" s="14"/>
      <c r="AP2" s="15"/>
      <c r="AQ2" s="14"/>
      <c r="AR2" s="14"/>
      <c r="AS2" s="15"/>
      <c r="AT2" s="14"/>
      <c r="AU2" s="14"/>
      <c r="AV2" s="15"/>
      <c r="AW2" s="14"/>
      <c r="AX2" s="14"/>
      <c r="AY2" s="15"/>
      <c r="AZ2" s="16"/>
      <c r="BA2" s="17"/>
      <c r="BB2" s="18"/>
      <c r="BC2" s="19"/>
      <c r="BD2" s="19"/>
      <c r="BE2" s="19"/>
      <c r="BF2" s="19"/>
      <c r="BG2" s="19"/>
      <c r="BH2" s="19"/>
      <c r="BI2" s="19"/>
      <c r="BJ2" s="20"/>
      <c r="BK2" s="20"/>
      <c r="BL2" s="20"/>
    </row>
    <row r="3" spans="1:64" s="72" customFormat="1" ht="23" customHeight="1">
      <c r="A3" s="53">
        <v>1</v>
      </c>
      <c r="B3" s="54" t="s">
        <v>40</v>
      </c>
      <c r="C3" s="54" t="s">
        <v>41</v>
      </c>
      <c r="D3" s="54" t="s">
        <v>42</v>
      </c>
      <c r="E3" s="54"/>
      <c r="F3" s="55">
        <v>5</v>
      </c>
      <c r="G3" s="56">
        <v>43</v>
      </c>
      <c r="H3" s="57"/>
      <c r="I3" s="77">
        <f>G3+H3</f>
        <v>43</v>
      </c>
      <c r="J3" s="56">
        <v>70.599999999999994</v>
      </c>
      <c r="K3" s="57"/>
      <c r="L3" s="77">
        <f>J3+K3</f>
        <v>70.599999999999994</v>
      </c>
      <c r="M3" s="56">
        <v>58.5</v>
      </c>
      <c r="N3" s="57"/>
      <c r="O3" s="77">
        <f>M3+N3</f>
        <v>58.5</v>
      </c>
      <c r="P3" s="56">
        <v>56.04</v>
      </c>
      <c r="Q3" s="57"/>
      <c r="R3" s="77">
        <f>P3+Q3</f>
        <v>56.04</v>
      </c>
      <c r="S3" s="56">
        <v>43.75</v>
      </c>
      <c r="T3" s="57"/>
      <c r="U3" s="77">
        <f>S3+T3</f>
        <v>43.75</v>
      </c>
      <c r="V3" s="56">
        <v>43.8</v>
      </c>
      <c r="W3" s="57"/>
      <c r="X3" s="77">
        <f>V3+W3</f>
        <v>43.8</v>
      </c>
      <c r="Y3" s="56">
        <v>27</v>
      </c>
      <c r="Z3" s="57"/>
      <c r="AA3" s="77">
        <f>Y3+Z3</f>
        <v>27</v>
      </c>
      <c r="AB3" s="56">
        <v>66</v>
      </c>
      <c r="AC3" s="57"/>
      <c r="AD3" s="77">
        <f>AB3+AC3</f>
        <v>66</v>
      </c>
      <c r="AE3" s="56">
        <v>50.7</v>
      </c>
      <c r="AF3" s="57"/>
      <c r="AG3" s="77">
        <f>AE3+AF3</f>
        <v>50.7</v>
      </c>
      <c r="AH3" s="56">
        <v>31.53</v>
      </c>
      <c r="AI3" s="57"/>
      <c r="AJ3" s="77">
        <f>AH3+AI3</f>
        <v>31.53</v>
      </c>
      <c r="AK3" s="56">
        <v>30.16</v>
      </c>
      <c r="AL3" s="57"/>
      <c r="AM3" s="77">
        <f>AK3+AL3</f>
        <v>30.16</v>
      </c>
      <c r="AN3" s="56">
        <v>26.4</v>
      </c>
      <c r="AO3" s="57">
        <v>20</v>
      </c>
      <c r="AP3" s="77">
        <f>AN3+AO3</f>
        <v>46.4</v>
      </c>
      <c r="AQ3" s="56">
        <v>51</v>
      </c>
      <c r="AR3" s="57">
        <v>5</v>
      </c>
      <c r="AS3" s="77">
        <f>AQ3+AR3</f>
        <v>56</v>
      </c>
      <c r="AT3" s="56">
        <v>33.4</v>
      </c>
      <c r="AU3" s="57"/>
      <c r="AV3" s="77">
        <f>AT3+AU3</f>
        <v>33.4</v>
      </c>
      <c r="AW3" s="56">
        <v>67.400000000000006</v>
      </c>
      <c r="AX3" s="57"/>
      <c r="AY3" s="77">
        <f>AW3+AX3</f>
        <v>67.400000000000006</v>
      </c>
      <c r="AZ3" s="56">
        <f>SUM(AY3,AV3,AS3,AP3,AM3,AJ3,AG3,AD3,AA3,X3,U3,R3,O3,L3,I3)</f>
        <v>724.28</v>
      </c>
      <c r="BA3" s="60">
        <v>2</v>
      </c>
      <c r="BB3" s="61">
        <f>RANK(AZ3,$AZ$3:$AZ$60,1)</f>
        <v>10</v>
      </c>
      <c r="BC3" s="62"/>
      <c r="BD3" s="62"/>
      <c r="BE3" s="62"/>
      <c r="BF3" s="70"/>
      <c r="BG3" s="70"/>
      <c r="BH3" s="70"/>
      <c r="BI3" s="62"/>
      <c r="BJ3" s="71"/>
      <c r="BK3" s="71"/>
      <c r="BL3" s="71"/>
    </row>
    <row r="4" spans="1:64" s="72" customFormat="1" ht="23" customHeight="1">
      <c r="A4" s="63">
        <v>2</v>
      </c>
      <c r="B4" s="64" t="s">
        <v>43</v>
      </c>
      <c r="C4" s="64" t="s">
        <v>44</v>
      </c>
      <c r="D4" s="64" t="s">
        <v>45</v>
      </c>
      <c r="E4" s="65">
        <v>1968</v>
      </c>
      <c r="F4" s="65">
        <v>3</v>
      </c>
      <c r="G4" s="56">
        <v>62</v>
      </c>
      <c r="H4" s="57"/>
      <c r="I4" s="77">
        <f>G4+H4</f>
        <v>62</v>
      </c>
      <c r="J4" s="56">
        <v>101.3</v>
      </c>
      <c r="K4" s="57"/>
      <c r="L4" s="77">
        <f>J4+K4</f>
        <v>101.3</v>
      </c>
      <c r="M4" s="56">
        <v>87.4</v>
      </c>
      <c r="N4" s="57">
        <v>5</v>
      </c>
      <c r="O4" s="77">
        <f>M4+N4</f>
        <v>92.4</v>
      </c>
      <c r="P4" s="56">
        <v>83.31</v>
      </c>
      <c r="Q4" s="57"/>
      <c r="R4" s="77">
        <f>P4+Q4</f>
        <v>83.31</v>
      </c>
      <c r="S4" s="56">
        <v>59.8</v>
      </c>
      <c r="T4" s="57"/>
      <c r="U4" s="77">
        <f>S4+T4</f>
        <v>59.8</v>
      </c>
      <c r="V4" s="56">
        <v>52.46</v>
      </c>
      <c r="W4" s="57"/>
      <c r="X4" s="77">
        <f>V4+W4</f>
        <v>52.46</v>
      </c>
      <c r="Y4" s="56">
        <v>33</v>
      </c>
      <c r="Z4" s="57"/>
      <c r="AA4" s="77">
        <f>Y4+Z4</f>
        <v>33</v>
      </c>
      <c r="AB4" s="58">
        <v>80.8</v>
      </c>
      <c r="AC4" s="59"/>
      <c r="AD4" s="77">
        <f>AB4+AC4</f>
        <v>80.8</v>
      </c>
      <c r="AE4" s="58">
        <v>59.2</v>
      </c>
      <c r="AF4" s="59"/>
      <c r="AG4" s="77">
        <f>AE4+AF4</f>
        <v>59.2</v>
      </c>
      <c r="AH4" s="58">
        <v>38.380000000000003</v>
      </c>
      <c r="AI4" s="59"/>
      <c r="AJ4" s="77">
        <f>AH4+AI4</f>
        <v>38.380000000000003</v>
      </c>
      <c r="AK4" s="56">
        <v>32</v>
      </c>
      <c r="AL4" s="57">
        <v>20</v>
      </c>
      <c r="AM4" s="77">
        <f>AK4+AL4</f>
        <v>52</v>
      </c>
      <c r="AN4" s="56">
        <v>41.7</v>
      </c>
      <c r="AO4" s="57"/>
      <c r="AP4" s="77">
        <f>AN4+AO4</f>
        <v>41.7</v>
      </c>
      <c r="AQ4" s="56">
        <v>60</v>
      </c>
      <c r="AR4" s="57"/>
      <c r="AS4" s="77">
        <f>AQ4+AR4</f>
        <v>60</v>
      </c>
      <c r="AT4" s="56">
        <v>36</v>
      </c>
      <c r="AU4" s="57"/>
      <c r="AV4" s="77">
        <f>AT4+AU4</f>
        <v>36</v>
      </c>
      <c r="AW4" s="56">
        <v>97.8</v>
      </c>
      <c r="AX4" s="57"/>
      <c r="AY4" s="77">
        <f>AW4+AX4</f>
        <v>97.8</v>
      </c>
      <c r="AZ4" s="56">
        <f>SUM(AY4,AV4,AS4,AP4,AM4,AJ4,AG4,AD4,AA4,X4,U4,R4,O4,L4,I4)</f>
        <v>950.15</v>
      </c>
      <c r="BA4" s="60">
        <v>5</v>
      </c>
      <c r="BB4" s="61">
        <f>RANK(AZ4,$AZ$3:$AZ$60,1)</f>
        <v>48</v>
      </c>
      <c r="BC4" s="73"/>
      <c r="BD4" s="73"/>
      <c r="BE4" s="73"/>
      <c r="BF4" s="73"/>
      <c r="BG4" s="73"/>
      <c r="BH4" s="73"/>
      <c r="BI4" s="73"/>
      <c r="BJ4" s="71"/>
      <c r="BK4" s="71"/>
      <c r="BL4" s="71"/>
    </row>
    <row r="5" spans="1:64" s="76" customFormat="1" ht="23" customHeight="1">
      <c r="A5" s="63">
        <v>4</v>
      </c>
      <c r="B5" s="64" t="s">
        <v>46</v>
      </c>
      <c r="C5" s="64" t="s">
        <v>47</v>
      </c>
      <c r="D5" s="64" t="s">
        <v>45</v>
      </c>
      <c r="E5" s="65">
        <v>1958</v>
      </c>
      <c r="F5" s="65">
        <v>4</v>
      </c>
      <c r="G5" s="56">
        <v>51</v>
      </c>
      <c r="H5" s="57"/>
      <c r="I5" s="77">
        <f>G5+H5</f>
        <v>51</v>
      </c>
      <c r="J5" s="56">
        <v>77.8</v>
      </c>
      <c r="K5" s="57"/>
      <c r="L5" s="77">
        <f>J5+K5</f>
        <v>77.8</v>
      </c>
      <c r="M5" s="56">
        <v>63.44</v>
      </c>
      <c r="N5" s="57"/>
      <c r="O5" s="77">
        <f>M5+N5</f>
        <v>63.44</v>
      </c>
      <c r="P5" s="56">
        <v>61.18</v>
      </c>
      <c r="Q5" s="57"/>
      <c r="R5" s="77">
        <f>P5+Q5</f>
        <v>61.18</v>
      </c>
      <c r="S5" s="56">
        <v>50</v>
      </c>
      <c r="T5" s="57"/>
      <c r="U5" s="77">
        <f>S5+T5</f>
        <v>50</v>
      </c>
      <c r="V5" s="56">
        <v>44.62</v>
      </c>
      <c r="W5" s="57"/>
      <c r="X5" s="77">
        <f>V5+W5</f>
        <v>44.62</v>
      </c>
      <c r="Y5" s="56">
        <v>28</v>
      </c>
      <c r="Z5" s="57"/>
      <c r="AA5" s="77">
        <f>Y5+Z5</f>
        <v>28</v>
      </c>
      <c r="AB5" s="56">
        <v>74.5</v>
      </c>
      <c r="AC5" s="57"/>
      <c r="AD5" s="77">
        <f>AB5+AC5</f>
        <v>74.5</v>
      </c>
      <c r="AE5" s="58">
        <v>62</v>
      </c>
      <c r="AF5" s="59">
        <v>5</v>
      </c>
      <c r="AG5" s="77">
        <f>AE5+AF5</f>
        <v>67</v>
      </c>
      <c r="AH5" s="58">
        <v>32.770000000000003</v>
      </c>
      <c r="AI5" s="59"/>
      <c r="AJ5" s="77">
        <f>AH5+AI5</f>
        <v>32.770000000000003</v>
      </c>
      <c r="AK5" s="56">
        <v>36.94</v>
      </c>
      <c r="AL5" s="57"/>
      <c r="AM5" s="77">
        <f>AK5+AL5</f>
        <v>36.94</v>
      </c>
      <c r="AN5" s="56">
        <v>29.7</v>
      </c>
      <c r="AO5" s="57"/>
      <c r="AP5" s="77">
        <f>AN5+AO5</f>
        <v>29.7</v>
      </c>
      <c r="AQ5" s="56">
        <v>55</v>
      </c>
      <c r="AR5" s="57">
        <v>20</v>
      </c>
      <c r="AS5" s="77">
        <f>AQ5+AR5</f>
        <v>75</v>
      </c>
      <c r="AT5" s="56">
        <v>31.4</v>
      </c>
      <c r="AU5" s="57"/>
      <c r="AV5" s="77">
        <f>AT5+AU5</f>
        <v>31.4</v>
      </c>
      <c r="AW5" s="56">
        <v>95.5</v>
      </c>
      <c r="AX5" s="57"/>
      <c r="AY5" s="77">
        <f>AW5+AX5</f>
        <v>95.5</v>
      </c>
      <c r="AZ5" s="56">
        <f>SUM(AY5,AV5,AS5,AP5,AM5,AJ5,AG5,AD5,AA5,X5,U5,R5,O5,L5,I5)</f>
        <v>818.84999999999991</v>
      </c>
      <c r="BA5" s="60">
        <v>4</v>
      </c>
      <c r="BB5" s="61">
        <f>RANK(AZ5,$AZ$3:$AZ$60,1)</f>
        <v>34</v>
      </c>
      <c r="BC5" s="74"/>
      <c r="BD5" s="74"/>
      <c r="BE5" s="74"/>
      <c r="BF5" s="74"/>
      <c r="BG5" s="74"/>
      <c r="BH5" s="74"/>
      <c r="BI5" s="74"/>
      <c r="BJ5" s="75"/>
      <c r="BK5" s="75"/>
      <c r="BL5" s="75"/>
    </row>
    <row r="6" spans="1:64" s="72" customFormat="1" ht="23" customHeight="1">
      <c r="A6" s="63">
        <v>5</v>
      </c>
      <c r="B6" s="64" t="s">
        <v>48</v>
      </c>
      <c r="C6" s="64" t="s">
        <v>49</v>
      </c>
      <c r="D6" s="64" t="s">
        <v>45</v>
      </c>
      <c r="E6" s="65">
        <v>1959</v>
      </c>
      <c r="F6" s="65">
        <v>4</v>
      </c>
      <c r="G6" s="56">
        <v>51</v>
      </c>
      <c r="H6" s="57"/>
      <c r="I6" s="77">
        <f>G6+H6</f>
        <v>51</v>
      </c>
      <c r="J6" s="56">
        <v>79.7</v>
      </c>
      <c r="K6" s="57"/>
      <c r="L6" s="77">
        <f>J6+K6</f>
        <v>79.7</v>
      </c>
      <c r="M6" s="56">
        <v>64.72</v>
      </c>
      <c r="N6" s="57"/>
      <c r="O6" s="77">
        <f>M6+N6</f>
        <v>64.72</v>
      </c>
      <c r="P6" s="56">
        <v>55.72</v>
      </c>
      <c r="Q6" s="57"/>
      <c r="R6" s="77">
        <f>P6+Q6</f>
        <v>55.72</v>
      </c>
      <c r="S6" s="56">
        <v>44.9</v>
      </c>
      <c r="T6" s="57"/>
      <c r="U6" s="77">
        <f>S6+T6</f>
        <v>44.9</v>
      </c>
      <c r="V6" s="56">
        <v>47.85</v>
      </c>
      <c r="W6" s="57"/>
      <c r="X6" s="77">
        <f>V6+W6</f>
        <v>47.85</v>
      </c>
      <c r="Y6" s="56">
        <v>28</v>
      </c>
      <c r="Z6" s="57">
        <v>20</v>
      </c>
      <c r="AA6" s="77">
        <f>Y6+Z6</f>
        <v>48</v>
      </c>
      <c r="AB6" s="56">
        <v>70.5</v>
      </c>
      <c r="AC6" s="57"/>
      <c r="AD6" s="77">
        <f>AB6+AC6</f>
        <v>70.5</v>
      </c>
      <c r="AE6" s="56">
        <v>57</v>
      </c>
      <c r="AF6" s="57"/>
      <c r="AG6" s="77">
        <f>AE6+AF6</f>
        <v>57</v>
      </c>
      <c r="AH6" s="56">
        <v>35.75</v>
      </c>
      <c r="AI6" s="57"/>
      <c r="AJ6" s="77">
        <f>AH6+AI6</f>
        <v>35.75</v>
      </c>
      <c r="AK6" s="56">
        <v>36</v>
      </c>
      <c r="AL6" s="57"/>
      <c r="AM6" s="77">
        <f>AK6+AL6</f>
        <v>36</v>
      </c>
      <c r="AN6" s="56">
        <v>34.799999999999997</v>
      </c>
      <c r="AO6" s="57"/>
      <c r="AP6" s="77">
        <f>AN6+AO6</f>
        <v>34.799999999999997</v>
      </c>
      <c r="AQ6" s="56"/>
      <c r="AR6" s="57"/>
      <c r="AS6" s="77">
        <f>AQ6+AR6</f>
        <v>0</v>
      </c>
      <c r="AT6" s="56">
        <v>31</v>
      </c>
      <c r="AU6" s="57"/>
      <c r="AV6" s="77">
        <f>AT6+AU6</f>
        <v>31</v>
      </c>
      <c r="AW6" s="56">
        <v>81.400000000000006</v>
      </c>
      <c r="AX6" s="57"/>
      <c r="AY6" s="77">
        <f>AW6+AX6</f>
        <v>81.400000000000006</v>
      </c>
      <c r="AZ6" s="56">
        <f>SUM(AY6,AV6,AS6,AP6,AM6,AJ6,AG6,AD6,AA6,X6,U6,R6,O6,L6,I6)</f>
        <v>738.34</v>
      </c>
      <c r="BA6" s="60">
        <v>1</v>
      </c>
      <c r="BB6" s="61">
        <f>RANK(AZ6,$AZ$3:$AZ$60,1)</f>
        <v>13</v>
      </c>
      <c r="BC6" s="73"/>
      <c r="BD6" s="73"/>
      <c r="BE6" s="73"/>
      <c r="BF6" s="73"/>
      <c r="BG6" s="73"/>
      <c r="BH6" s="73"/>
      <c r="BI6" s="73"/>
      <c r="BJ6" s="71"/>
      <c r="BK6" s="71"/>
      <c r="BL6" s="71"/>
    </row>
    <row r="7" spans="1:64" s="72" customFormat="1" ht="23" customHeight="1">
      <c r="A7" s="63">
        <v>7</v>
      </c>
      <c r="B7" s="64" t="s">
        <v>50</v>
      </c>
      <c r="C7" s="64" t="s">
        <v>51</v>
      </c>
      <c r="D7" s="64" t="s">
        <v>42</v>
      </c>
      <c r="E7" s="65">
        <v>1972</v>
      </c>
      <c r="F7" s="65">
        <v>4</v>
      </c>
      <c r="G7" s="56">
        <v>69</v>
      </c>
      <c r="H7" s="57"/>
      <c r="I7" s="77">
        <f>G7+H7</f>
        <v>69</v>
      </c>
      <c r="J7" s="56">
        <v>77.8</v>
      </c>
      <c r="K7" s="57">
        <v>20</v>
      </c>
      <c r="L7" s="77">
        <f>J7+K7</f>
        <v>97.8</v>
      </c>
      <c r="M7" s="56">
        <v>61</v>
      </c>
      <c r="N7" s="57">
        <v>20</v>
      </c>
      <c r="O7" s="77">
        <f>M7+N7</f>
        <v>81</v>
      </c>
      <c r="P7" s="56">
        <v>81.03</v>
      </c>
      <c r="Q7" s="57"/>
      <c r="R7" s="77">
        <f>P7+Q7</f>
        <v>81.03</v>
      </c>
      <c r="S7" s="56">
        <v>64</v>
      </c>
      <c r="T7" s="57"/>
      <c r="U7" s="77">
        <f>S7+T7</f>
        <v>64</v>
      </c>
      <c r="V7" s="56">
        <v>56.38</v>
      </c>
      <c r="W7" s="57"/>
      <c r="X7" s="77">
        <f>V7+W7</f>
        <v>56.38</v>
      </c>
      <c r="Y7" s="56">
        <v>42</v>
      </c>
      <c r="Z7" s="57"/>
      <c r="AA7" s="77">
        <f>Y7+Z7</f>
        <v>42</v>
      </c>
      <c r="AB7" s="56">
        <v>84.6</v>
      </c>
      <c r="AC7" s="57"/>
      <c r="AD7" s="77">
        <f>AB7+AC7</f>
        <v>84.6</v>
      </c>
      <c r="AE7" s="58">
        <v>67</v>
      </c>
      <c r="AF7" s="59"/>
      <c r="AG7" s="77">
        <f>AE7+AF7</f>
        <v>67</v>
      </c>
      <c r="AH7" s="56">
        <v>48.18</v>
      </c>
      <c r="AI7" s="57">
        <v>5</v>
      </c>
      <c r="AJ7" s="77">
        <f>AH7+AI7</f>
        <v>53.18</v>
      </c>
      <c r="AK7" s="56">
        <v>38.78</v>
      </c>
      <c r="AL7" s="57"/>
      <c r="AM7" s="77">
        <f>AK7+AL7</f>
        <v>38.78</v>
      </c>
      <c r="AN7" s="56">
        <v>32</v>
      </c>
      <c r="AO7" s="57"/>
      <c r="AP7" s="77">
        <f>AN7+AO7</f>
        <v>32</v>
      </c>
      <c r="AQ7" s="56">
        <v>59</v>
      </c>
      <c r="AR7" s="57"/>
      <c r="AS7" s="77">
        <f>AQ7+AR7</f>
        <v>59</v>
      </c>
      <c r="AT7" s="56">
        <v>36.1</v>
      </c>
      <c r="AU7" s="57"/>
      <c r="AV7" s="77">
        <f>AT7+AU7</f>
        <v>36.1</v>
      </c>
      <c r="AW7" s="56">
        <v>120.5</v>
      </c>
      <c r="AX7" s="57"/>
      <c r="AY7" s="77">
        <f>AW7+AX7</f>
        <v>120.5</v>
      </c>
      <c r="AZ7" s="56">
        <f>SUM(AY7,AV7,AS7,AP7,AM7,AJ7,AG7,AD7,AA7,X7,U7,R7,O7,L7,I7)</f>
        <v>982.36999999999989</v>
      </c>
      <c r="BA7" s="60">
        <v>6</v>
      </c>
      <c r="BB7" s="61">
        <f>RANK(AZ7,$AZ$3:$AZ$60,1)</f>
        <v>49</v>
      </c>
      <c r="BC7" s="62"/>
      <c r="BD7" s="62"/>
      <c r="BE7" s="62"/>
      <c r="BF7" s="70"/>
      <c r="BG7" s="70"/>
      <c r="BH7" s="70"/>
      <c r="BI7" s="62"/>
      <c r="BJ7" s="71"/>
      <c r="BK7" s="71"/>
      <c r="BL7" s="71"/>
    </row>
    <row r="8" spans="1:64" s="72" customFormat="1" ht="23" customHeight="1">
      <c r="A8" s="63">
        <v>8</v>
      </c>
      <c r="B8" s="64" t="s">
        <v>52</v>
      </c>
      <c r="C8" s="64" t="s">
        <v>53</v>
      </c>
      <c r="D8" s="64" t="s">
        <v>42</v>
      </c>
      <c r="E8" s="65">
        <v>1973</v>
      </c>
      <c r="F8" s="65">
        <v>4</v>
      </c>
      <c r="G8" s="56">
        <v>45</v>
      </c>
      <c r="H8" s="57"/>
      <c r="I8" s="77">
        <f>G8+H8</f>
        <v>45</v>
      </c>
      <c r="J8" s="56">
        <v>78.099999999999994</v>
      </c>
      <c r="K8" s="57"/>
      <c r="L8" s="77">
        <f>J8+K8</f>
        <v>78.099999999999994</v>
      </c>
      <c r="M8" s="56">
        <v>61</v>
      </c>
      <c r="N8" s="57"/>
      <c r="O8" s="77">
        <f>M8+N8</f>
        <v>61</v>
      </c>
      <c r="P8" s="56">
        <v>59.18</v>
      </c>
      <c r="Q8" s="57"/>
      <c r="R8" s="77">
        <f>P8+Q8</f>
        <v>59.18</v>
      </c>
      <c r="S8" s="56">
        <v>45.3</v>
      </c>
      <c r="T8" s="57"/>
      <c r="U8" s="77">
        <f>S8+T8</f>
        <v>45.3</v>
      </c>
      <c r="V8" s="56">
        <v>47.24</v>
      </c>
      <c r="W8" s="57"/>
      <c r="X8" s="77">
        <f>V8+W8</f>
        <v>47.24</v>
      </c>
      <c r="Y8" s="56">
        <v>29</v>
      </c>
      <c r="Z8" s="57"/>
      <c r="AA8" s="77">
        <f>Y8+Z8</f>
        <v>29</v>
      </c>
      <c r="AB8" s="56">
        <v>67.900000000000006</v>
      </c>
      <c r="AC8" s="57"/>
      <c r="AD8" s="77">
        <f>AB8+AC8</f>
        <v>67.900000000000006</v>
      </c>
      <c r="AE8" s="58">
        <v>48</v>
      </c>
      <c r="AF8" s="59">
        <v>5</v>
      </c>
      <c r="AG8" s="77">
        <f>AE8+AF8</f>
        <v>53</v>
      </c>
      <c r="AH8" s="58">
        <v>33.78</v>
      </c>
      <c r="AI8" s="59"/>
      <c r="AJ8" s="77">
        <f>AH8+AI8</f>
        <v>33.78</v>
      </c>
      <c r="AK8" s="56">
        <v>32</v>
      </c>
      <c r="AL8" s="57"/>
      <c r="AM8" s="77">
        <f>AK8+AL8</f>
        <v>32</v>
      </c>
      <c r="AN8" s="56">
        <v>29.6</v>
      </c>
      <c r="AO8" s="57"/>
      <c r="AP8" s="77">
        <f>AN8+AO8</f>
        <v>29.6</v>
      </c>
      <c r="AQ8" s="56">
        <v>55</v>
      </c>
      <c r="AR8" s="57"/>
      <c r="AS8" s="77">
        <f>AQ8+AR8</f>
        <v>55</v>
      </c>
      <c r="AT8" s="56">
        <v>33.9</v>
      </c>
      <c r="AU8" s="57"/>
      <c r="AV8" s="77">
        <f>AT8+AU8</f>
        <v>33.9</v>
      </c>
      <c r="AW8" s="56">
        <v>74.5</v>
      </c>
      <c r="AX8" s="57"/>
      <c r="AY8" s="77">
        <f>AW8+AX8</f>
        <v>74.5</v>
      </c>
      <c r="AZ8" s="56">
        <f>SUM(AY8,AV8,AS8,AP8,AM8,AJ8,AG8,AD8,AA8,X8,U8,R8,O8,L8,I8)</f>
        <v>744.5</v>
      </c>
      <c r="BA8" s="60">
        <v>2</v>
      </c>
      <c r="BB8" s="61">
        <f>RANK(AZ8,$AZ$3:$AZ$60,1)</f>
        <v>18</v>
      </c>
      <c r="BC8" s="73"/>
      <c r="BD8" s="73"/>
      <c r="BE8" s="73"/>
      <c r="BF8" s="73"/>
      <c r="BG8" s="73"/>
      <c r="BH8" s="73"/>
      <c r="BI8" s="73"/>
      <c r="BJ8" s="71"/>
      <c r="BK8" s="71"/>
      <c r="BL8" s="71"/>
    </row>
    <row r="9" spans="1:64" s="72" customFormat="1" ht="23" customHeight="1">
      <c r="A9" s="63">
        <v>9</v>
      </c>
      <c r="B9" s="64" t="s">
        <v>54</v>
      </c>
      <c r="C9" s="64" t="s">
        <v>55</v>
      </c>
      <c r="D9" s="64" t="s">
        <v>42</v>
      </c>
      <c r="E9" s="65">
        <v>1973</v>
      </c>
      <c r="F9" s="65">
        <v>4</v>
      </c>
      <c r="G9" s="56">
        <v>49</v>
      </c>
      <c r="H9" s="57"/>
      <c r="I9" s="77">
        <f>G9+H9</f>
        <v>49</v>
      </c>
      <c r="J9" s="56">
        <v>84.6</v>
      </c>
      <c r="K9" s="57"/>
      <c r="L9" s="77">
        <f>J9+K9</f>
        <v>84.6</v>
      </c>
      <c r="M9" s="56">
        <v>63.25</v>
      </c>
      <c r="N9" s="57"/>
      <c r="O9" s="77">
        <f>M9+N9</f>
        <v>63.25</v>
      </c>
      <c r="P9" s="56">
        <v>58.68</v>
      </c>
      <c r="Q9" s="57"/>
      <c r="R9" s="77">
        <f>P9+Q9</f>
        <v>58.68</v>
      </c>
      <c r="S9" s="58">
        <v>47.7</v>
      </c>
      <c r="T9" s="59"/>
      <c r="U9" s="77">
        <f>S9+T9</f>
        <v>47.7</v>
      </c>
      <c r="V9" s="58">
        <v>50.75</v>
      </c>
      <c r="W9" s="59"/>
      <c r="X9" s="77">
        <f>V9+W9</f>
        <v>50.75</v>
      </c>
      <c r="Y9" s="56">
        <v>30</v>
      </c>
      <c r="Z9" s="57"/>
      <c r="AA9" s="77">
        <f>Y9+Z9</f>
        <v>30</v>
      </c>
      <c r="AB9" s="58">
        <v>73.400000000000006</v>
      </c>
      <c r="AC9" s="59"/>
      <c r="AD9" s="77">
        <f>AB9+AC9</f>
        <v>73.400000000000006</v>
      </c>
      <c r="AE9" s="58">
        <v>57.8</v>
      </c>
      <c r="AF9" s="59"/>
      <c r="AG9" s="77">
        <f>AE9+AF9</f>
        <v>57.8</v>
      </c>
      <c r="AH9" s="58">
        <v>36</v>
      </c>
      <c r="AI9" s="59"/>
      <c r="AJ9" s="77">
        <f>AH9+AI9</f>
        <v>36</v>
      </c>
      <c r="AK9" s="58">
        <v>40.72</v>
      </c>
      <c r="AL9" s="59"/>
      <c r="AM9" s="77">
        <f>AK9+AL9</f>
        <v>40.72</v>
      </c>
      <c r="AN9" s="56">
        <v>31.3</v>
      </c>
      <c r="AO9" s="57"/>
      <c r="AP9" s="77">
        <f>AN9+AO9</f>
        <v>31.3</v>
      </c>
      <c r="AQ9" s="56">
        <v>58</v>
      </c>
      <c r="AR9" s="57"/>
      <c r="AS9" s="77">
        <f>AQ9+AR9</f>
        <v>58</v>
      </c>
      <c r="AT9" s="56">
        <v>30.9</v>
      </c>
      <c r="AU9" s="57"/>
      <c r="AV9" s="77">
        <f>AT9+AU9</f>
        <v>30.9</v>
      </c>
      <c r="AW9" s="56">
        <v>83.7</v>
      </c>
      <c r="AX9" s="57"/>
      <c r="AY9" s="77">
        <f>AW9+AX9</f>
        <v>83.7</v>
      </c>
      <c r="AZ9" s="56">
        <f>SUM(AY9,AV9,AS9,AP9,AM9,AJ9,AG9,AD9,AA9,X9,U9,R9,O9,L9,I9)</f>
        <v>795.80000000000007</v>
      </c>
      <c r="BA9" s="60">
        <v>3</v>
      </c>
      <c r="BB9" s="61">
        <f>RANK(AZ9,$AZ$3:$AZ$60,1)</f>
        <v>28</v>
      </c>
      <c r="BC9" s="62"/>
      <c r="BD9" s="62"/>
      <c r="BE9" s="62"/>
      <c r="BF9" s="70"/>
      <c r="BG9" s="70"/>
      <c r="BH9" s="70"/>
      <c r="BI9" s="62"/>
      <c r="BJ9" s="71"/>
      <c r="BK9" s="71"/>
      <c r="BL9" s="71"/>
    </row>
    <row r="10" spans="1:64" s="72" customFormat="1" ht="23" customHeight="1">
      <c r="A10" s="63">
        <v>10</v>
      </c>
      <c r="B10" s="64" t="s">
        <v>56</v>
      </c>
      <c r="C10" s="64" t="s">
        <v>57</v>
      </c>
      <c r="D10" s="64" t="s">
        <v>42</v>
      </c>
      <c r="E10" s="65">
        <v>1969</v>
      </c>
      <c r="F10" s="65">
        <v>5</v>
      </c>
      <c r="G10" s="56">
        <v>55</v>
      </c>
      <c r="H10" s="57">
        <v>5</v>
      </c>
      <c r="I10" s="77">
        <f>G10+H10</f>
        <v>60</v>
      </c>
      <c r="J10" s="56">
        <v>89.4</v>
      </c>
      <c r="K10" s="57"/>
      <c r="L10" s="77">
        <f>J10+K10</f>
        <v>89.4</v>
      </c>
      <c r="M10" s="56">
        <v>72.900000000000006</v>
      </c>
      <c r="N10" s="57"/>
      <c r="O10" s="77">
        <f>M10+N10</f>
        <v>72.900000000000006</v>
      </c>
      <c r="P10" s="56">
        <v>55.93</v>
      </c>
      <c r="Q10" s="57"/>
      <c r="R10" s="77">
        <f>P10+Q10</f>
        <v>55.93</v>
      </c>
      <c r="S10" s="56">
        <v>41.5</v>
      </c>
      <c r="T10" s="57">
        <v>20</v>
      </c>
      <c r="U10" s="77">
        <f>S10+T10</f>
        <v>61.5</v>
      </c>
      <c r="V10" s="56">
        <v>46.28</v>
      </c>
      <c r="W10" s="57"/>
      <c r="X10" s="77">
        <f>V10+W10</f>
        <v>46.28</v>
      </c>
      <c r="Y10" s="56">
        <v>31</v>
      </c>
      <c r="Z10" s="57"/>
      <c r="AA10" s="77">
        <f>Y10+Z10</f>
        <v>31</v>
      </c>
      <c r="AB10" s="56">
        <v>68.8</v>
      </c>
      <c r="AC10" s="57"/>
      <c r="AD10" s="77">
        <f>AB10+AC10</f>
        <v>68.8</v>
      </c>
      <c r="AE10" s="56">
        <v>50.5</v>
      </c>
      <c r="AF10" s="57"/>
      <c r="AG10" s="77">
        <f>AE10+AF10</f>
        <v>50.5</v>
      </c>
      <c r="AH10" s="56">
        <v>34.82</v>
      </c>
      <c r="AI10" s="57"/>
      <c r="AJ10" s="77">
        <f>AH10+AI10</f>
        <v>34.82</v>
      </c>
      <c r="AK10" s="56">
        <v>33</v>
      </c>
      <c r="AL10" s="57"/>
      <c r="AM10" s="77">
        <f>AK10+AL10</f>
        <v>33</v>
      </c>
      <c r="AN10" s="56">
        <v>30</v>
      </c>
      <c r="AO10" s="57"/>
      <c r="AP10" s="77">
        <f>AN10+AO10</f>
        <v>30</v>
      </c>
      <c r="AQ10" s="56">
        <v>58</v>
      </c>
      <c r="AR10" s="57"/>
      <c r="AS10" s="77">
        <f>AQ10+AR10</f>
        <v>58</v>
      </c>
      <c r="AT10" s="56">
        <v>37</v>
      </c>
      <c r="AU10" s="57"/>
      <c r="AV10" s="77">
        <f>AT10+AU10</f>
        <v>37</v>
      </c>
      <c r="AW10" s="56">
        <v>80.099999999999994</v>
      </c>
      <c r="AX10" s="57">
        <v>5</v>
      </c>
      <c r="AY10" s="77">
        <f>AW10+AX10</f>
        <v>85.1</v>
      </c>
      <c r="AZ10" s="56">
        <f>SUM(AY10,AV10,AS10,AP10,AM10,AJ10,AG10,AD10,AA10,X10,U10,R10,O10,L10,I10)</f>
        <v>814.2299999999999</v>
      </c>
      <c r="BA10" s="60">
        <v>5</v>
      </c>
      <c r="BB10" s="61">
        <f>RANK(AZ10,$AZ$3:$AZ$60,1)</f>
        <v>33</v>
      </c>
      <c r="BC10" s="73"/>
      <c r="BD10" s="73"/>
      <c r="BE10" s="73"/>
      <c r="BF10" s="73"/>
      <c r="BG10" s="73"/>
      <c r="BH10" s="73"/>
      <c r="BI10" s="73"/>
      <c r="BJ10" s="71"/>
      <c r="BK10" s="71"/>
      <c r="BL10" s="71"/>
    </row>
    <row r="11" spans="1:64" s="72" customFormat="1" ht="23" customHeight="1">
      <c r="A11" s="63">
        <v>11</v>
      </c>
      <c r="B11" s="64" t="s">
        <v>58</v>
      </c>
      <c r="C11" s="64" t="s">
        <v>59</v>
      </c>
      <c r="D11" s="64" t="s">
        <v>42</v>
      </c>
      <c r="E11" s="65">
        <v>1969</v>
      </c>
      <c r="F11" s="65">
        <v>5</v>
      </c>
      <c r="G11" s="56">
        <v>40</v>
      </c>
      <c r="H11" s="57"/>
      <c r="I11" s="77">
        <f>G11+H11</f>
        <v>40</v>
      </c>
      <c r="J11" s="56">
        <v>70</v>
      </c>
      <c r="K11" s="57"/>
      <c r="L11" s="77">
        <f>J11+K11</f>
        <v>70</v>
      </c>
      <c r="M11" s="56">
        <v>56.9</v>
      </c>
      <c r="N11" s="57"/>
      <c r="O11" s="77">
        <f>M11+N11</f>
        <v>56.9</v>
      </c>
      <c r="P11" s="56">
        <v>49.94</v>
      </c>
      <c r="Q11" s="57"/>
      <c r="R11" s="77">
        <f>P11+Q11</f>
        <v>49.94</v>
      </c>
      <c r="S11" s="56">
        <v>41.5</v>
      </c>
      <c r="T11" s="57"/>
      <c r="U11" s="77">
        <f>S11+T11</f>
        <v>41.5</v>
      </c>
      <c r="V11" s="56">
        <v>41.86</v>
      </c>
      <c r="W11" s="57"/>
      <c r="X11" s="77">
        <f>V11+W11</f>
        <v>41.86</v>
      </c>
      <c r="Y11" s="56">
        <v>28</v>
      </c>
      <c r="Z11" s="57"/>
      <c r="AA11" s="77">
        <f>Y11+Z11</f>
        <v>28</v>
      </c>
      <c r="AB11" s="56">
        <v>61</v>
      </c>
      <c r="AC11" s="57"/>
      <c r="AD11" s="77">
        <f>AB11+AC11</f>
        <v>61</v>
      </c>
      <c r="AE11" s="56">
        <v>46.6</v>
      </c>
      <c r="AF11" s="57">
        <v>5</v>
      </c>
      <c r="AG11" s="77">
        <f>AE11+AF11</f>
        <v>51.6</v>
      </c>
      <c r="AH11" s="56">
        <v>31.6</v>
      </c>
      <c r="AI11" s="57"/>
      <c r="AJ11" s="77">
        <f>AH11+AI11</f>
        <v>31.6</v>
      </c>
      <c r="AK11" s="56">
        <v>28.44</v>
      </c>
      <c r="AL11" s="57"/>
      <c r="AM11" s="77">
        <f>AK11+AL11</f>
        <v>28.44</v>
      </c>
      <c r="AN11" s="56">
        <v>26.4</v>
      </c>
      <c r="AO11" s="57"/>
      <c r="AP11" s="77">
        <f>AN11+AO11</f>
        <v>26.4</v>
      </c>
      <c r="AQ11" s="56">
        <v>49</v>
      </c>
      <c r="AR11" s="57"/>
      <c r="AS11" s="77">
        <f>AQ11+AR11</f>
        <v>49</v>
      </c>
      <c r="AT11" s="56">
        <v>25.2</v>
      </c>
      <c r="AU11" s="57"/>
      <c r="AV11" s="77">
        <f>AT11+AU11</f>
        <v>25.2</v>
      </c>
      <c r="AW11" s="56">
        <v>66.3</v>
      </c>
      <c r="AX11" s="57"/>
      <c r="AY11" s="77">
        <f>AW11+AX11</f>
        <v>66.3</v>
      </c>
      <c r="AZ11" s="56">
        <f>SUM(AY11,AV11,AS11,AP11,AM11,AJ11,AG11,AD11,AA11,X11,U11,R11,O11,L11,I11)</f>
        <v>667.74</v>
      </c>
      <c r="BA11" s="66">
        <v>1</v>
      </c>
      <c r="BB11" s="61">
        <f>RANK(AZ11,$AZ$3:$AZ$60,1)</f>
        <v>1</v>
      </c>
      <c r="BC11" s="73"/>
      <c r="BD11" s="73"/>
      <c r="BE11" s="73"/>
      <c r="BF11" s="73"/>
      <c r="BG11" s="73"/>
      <c r="BH11" s="73"/>
      <c r="BI11" s="73"/>
      <c r="BJ11" s="71"/>
      <c r="BK11" s="71"/>
      <c r="BL11" s="71"/>
    </row>
    <row r="12" spans="1:64" s="72" customFormat="1" ht="23" customHeight="1">
      <c r="A12" s="63">
        <v>12</v>
      </c>
      <c r="B12" s="64" t="s">
        <v>60</v>
      </c>
      <c r="C12" s="64" t="s">
        <v>61</v>
      </c>
      <c r="D12" s="64" t="s">
        <v>42</v>
      </c>
      <c r="E12" s="65">
        <v>1971</v>
      </c>
      <c r="F12" s="65">
        <v>5</v>
      </c>
      <c r="G12" s="56">
        <v>45</v>
      </c>
      <c r="H12" s="57"/>
      <c r="I12" s="77">
        <f>G12+H12</f>
        <v>45</v>
      </c>
      <c r="J12" s="56">
        <v>84</v>
      </c>
      <c r="K12" s="57"/>
      <c r="L12" s="77">
        <f>J12+K12</f>
        <v>84</v>
      </c>
      <c r="M12" s="56">
        <v>62.9</v>
      </c>
      <c r="N12" s="57"/>
      <c r="O12" s="77">
        <f>M12+N12</f>
        <v>62.9</v>
      </c>
      <c r="P12" s="56">
        <v>67.56</v>
      </c>
      <c r="Q12" s="57">
        <v>5</v>
      </c>
      <c r="R12" s="77">
        <f>P12+Q12</f>
        <v>72.56</v>
      </c>
      <c r="S12" s="56">
        <v>49</v>
      </c>
      <c r="T12" s="57"/>
      <c r="U12" s="77">
        <f>S12+T12</f>
        <v>49</v>
      </c>
      <c r="V12" s="56">
        <v>44.83</v>
      </c>
      <c r="W12" s="57"/>
      <c r="X12" s="77">
        <f>V12+W12</f>
        <v>44.83</v>
      </c>
      <c r="Y12" s="56">
        <v>28</v>
      </c>
      <c r="Z12" s="57"/>
      <c r="AA12" s="77">
        <f>Y12+Z12</f>
        <v>28</v>
      </c>
      <c r="AB12" s="56">
        <v>67.8</v>
      </c>
      <c r="AC12" s="57"/>
      <c r="AD12" s="77">
        <f>AB12+AC12</f>
        <v>67.8</v>
      </c>
      <c r="AE12" s="56">
        <v>58.9</v>
      </c>
      <c r="AF12" s="57">
        <v>5</v>
      </c>
      <c r="AG12" s="77">
        <f>AE12+AF12</f>
        <v>63.9</v>
      </c>
      <c r="AH12" s="56">
        <v>35.89</v>
      </c>
      <c r="AI12" s="57"/>
      <c r="AJ12" s="77">
        <f>AH12+AI12</f>
        <v>35.89</v>
      </c>
      <c r="AK12" s="56">
        <v>33.72</v>
      </c>
      <c r="AL12" s="57"/>
      <c r="AM12" s="77">
        <f>AK12+AL12</f>
        <v>33.72</v>
      </c>
      <c r="AN12" s="56">
        <v>41.6</v>
      </c>
      <c r="AO12" s="57"/>
      <c r="AP12" s="77">
        <f>AN12+AO12</f>
        <v>41.6</v>
      </c>
      <c r="AQ12" s="56">
        <v>55</v>
      </c>
      <c r="AR12" s="57"/>
      <c r="AS12" s="77">
        <f>AQ12+AR12</f>
        <v>55</v>
      </c>
      <c r="AT12" s="56">
        <v>31.4</v>
      </c>
      <c r="AU12" s="57"/>
      <c r="AV12" s="77">
        <f>AT12+AU12</f>
        <v>31.4</v>
      </c>
      <c r="AW12" s="56">
        <v>81.400000000000006</v>
      </c>
      <c r="AX12" s="57"/>
      <c r="AY12" s="77">
        <f>AW12+AX12</f>
        <v>81.400000000000006</v>
      </c>
      <c r="AZ12" s="56">
        <f>SUM(AY12,AV12,AS12,AP12,AM12,AJ12,AG12,AD12,AA12,X12,U12,R12,O12,L12,I12)</f>
        <v>796.99999999999989</v>
      </c>
      <c r="BA12" s="60">
        <v>4</v>
      </c>
      <c r="BB12" s="61">
        <f>RANK(AZ12,$AZ$3:$AZ$60,1)</f>
        <v>29</v>
      </c>
      <c r="BC12" s="62"/>
      <c r="BD12" s="62"/>
      <c r="BE12" s="62"/>
      <c r="BF12" s="70"/>
      <c r="BG12" s="70"/>
      <c r="BH12" s="70"/>
      <c r="BI12" s="62"/>
      <c r="BJ12" s="71"/>
      <c r="BK12" s="71"/>
      <c r="BL12" s="71"/>
    </row>
    <row r="13" spans="1:64" s="72" customFormat="1" ht="23" customHeight="1">
      <c r="A13" s="63">
        <v>14</v>
      </c>
      <c r="B13" s="64" t="s">
        <v>62</v>
      </c>
      <c r="C13" s="64" t="s">
        <v>63</v>
      </c>
      <c r="D13" s="64" t="s">
        <v>42</v>
      </c>
      <c r="E13" s="65">
        <v>1972</v>
      </c>
      <c r="F13" s="65">
        <v>5</v>
      </c>
      <c r="G13" s="56">
        <v>48</v>
      </c>
      <c r="H13" s="57"/>
      <c r="I13" s="77">
        <f>G13+H13</f>
        <v>48</v>
      </c>
      <c r="J13" s="56">
        <v>84.6</v>
      </c>
      <c r="K13" s="57"/>
      <c r="L13" s="77">
        <f>J13+K13</f>
        <v>84.6</v>
      </c>
      <c r="M13" s="56">
        <v>67.3</v>
      </c>
      <c r="N13" s="57"/>
      <c r="O13" s="77">
        <f>M13+N13</f>
        <v>67.3</v>
      </c>
      <c r="P13" s="56">
        <v>57.25</v>
      </c>
      <c r="Q13" s="57"/>
      <c r="R13" s="77">
        <f>P13+Q13</f>
        <v>57.25</v>
      </c>
      <c r="S13" s="56">
        <v>49.3</v>
      </c>
      <c r="T13" s="57"/>
      <c r="U13" s="77">
        <f>S13+T13</f>
        <v>49.3</v>
      </c>
      <c r="V13" s="56">
        <v>45.65</v>
      </c>
      <c r="W13" s="57"/>
      <c r="X13" s="77">
        <f>V13+W13</f>
        <v>45.65</v>
      </c>
      <c r="Y13" s="56">
        <v>29</v>
      </c>
      <c r="Z13" s="57">
        <v>5</v>
      </c>
      <c r="AA13" s="77">
        <f>Y13+Z13</f>
        <v>34</v>
      </c>
      <c r="AB13" s="56">
        <v>66.5</v>
      </c>
      <c r="AC13" s="57"/>
      <c r="AD13" s="77">
        <f>AB13+AC13</f>
        <v>66.5</v>
      </c>
      <c r="AE13" s="58">
        <v>61</v>
      </c>
      <c r="AF13" s="59">
        <v>5</v>
      </c>
      <c r="AG13" s="77">
        <f>AE13+AF13</f>
        <v>66</v>
      </c>
      <c r="AH13" s="58">
        <v>34.229999999999997</v>
      </c>
      <c r="AI13" s="59"/>
      <c r="AJ13" s="77">
        <f>AH13+AI13</f>
        <v>34.229999999999997</v>
      </c>
      <c r="AK13" s="56">
        <v>36.25</v>
      </c>
      <c r="AL13" s="57"/>
      <c r="AM13" s="77">
        <f>AK13+AL13</f>
        <v>36.25</v>
      </c>
      <c r="AN13" s="56">
        <v>28.4</v>
      </c>
      <c r="AO13" s="57"/>
      <c r="AP13" s="77">
        <f>AN13+AO13</f>
        <v>28.4</v>
      </c>
      <c r="AQ13" s="56">
        <v>53</v>
      </c>
      <c r="AR13" s="57"/>
      <c r="AS13" s="77">
        <f>AQ13+AR13</f>
        <v>53</v>
      </c>
      <c r="AT13" s="56">
        <v>27.9</v>
      </c>
      <c r="AU13" s="57"/>
      <c r="AV13" s="77">
        <f>AT13+AU13</f>
        <v>27.9</v>
      </c>
      <c r="AW13" s="56">
        <v>82.9</v>
      </c>
      <c r="AX13" s="57"/>
      <c r="AY13" s="77">
        <f>AW13+AX13</f>
        <v>82.9</v>
      </c>
      <c r="AZ13" s="56">
        <f>SUM(AY13,AV13,AS13,AP13,AM13,AJ13,AG13,AD13,AA13,X13,U13,R13,O13,L13,I13)</f>
        <v>781.28</v>
      </c>
      <c r="BA13" s="60">
        <v>3</v>
      </c>
      <c r="BB13" s="61">
        <f>RANK(AZ13,$AZ$3:$AZ$60,1)</f>
        <v>23</v>
      </c>
      <c r="BC13" s="73"/>
      <c r="BD13" s="73"/>
      <c r="BE13" s="73"/>
      <c r="BF13" s="73"/>
      <c r="BG13" s="73"/>
      <c r="BH13" s="73"/>
      <c r="BI13" s="73"/>
      <c r="BJ13" s="71"/>
      <c r="BK13" s="71"/>
      <c r="BL13" s="71"/>
    </row>
    <row r="14" spans="1:64" s="72" customFormat="1" ht="23" customHeight="1">
      <c r="A14" s="63">
        <v>15</v>
      </c>
      <c r="B14" s="64" t="s">
        <v>64</v>
      </c>
      <c r="C14" s="64" t="s">
        <v>65</v>
      </c>
      <c r="D14" s="64" t="s">
        <v>66</v>
      </c>
      <c r="E14" s="65">
        <v>1955</v>
      </c>
      <c r="F14" s="65">
        <v>6</v>
      </c>
      <c r="G14" s="56">
        <v>48</v>
      </c>
      <c r="H14" s="57"/>
      <c r="I14" s="77">
        <f>G14+H14</f>
        <v>48</v>
      </c>
      <c r="J14" s="56">
        <v>86.4</v>
      </c>
      <c r="K14" s="57"/>
      <c r="L14" s="77">
        <f>J14+K14</f>
        <v>86.4</v>
      </c>
      <c r="M14" s="56">
        <v>68.66</v>
      </c>
      <c r="N14" s="57"/>
      <c r="O14" s="77">
        <f>M14+N14</f>
        <v>68.66</v>
      </c>
      <c r="P14" s="56">
        <v>61.78</v>
      </c>
      <c r="Q14" s="57"/>
      <c r="R14" s="77">
        <f>P14+Q14</f>
        <v>61.78</v>
      </c>
      <c r="S14" s="56">
        <v>51.3</v>
      </c>
      <c r="T14" s="57"/>
      <c r="U14" s="77">
        <f>S14+T14</f>
        <v>51.3</v>
      </c>
      <c r="V14" s="56">
        <v>50.98</v>
      </c>
      <c r="W14" s="57"/>
      <c r="X14" s="77">
        <f>V14+W14</f>
        <v>50.98</v>
      </c>
      <c r="Y14" s="56">
        <v>33</v>
      </c>
      <c r="Z14" s="57"/>
      <c r="AA14" s="77">
        <f>Y14+Z14</f>
        <v>33</v>
      </c>
      <c r="AB14" s="56">
        <v>71.3</v>
      </c>
      <c r="AC14" s="57"/>
      <c r="AD14" s="77">
        <f>AB14+AC14</f>
        <v>71.3</v>
      </c>
      <c r="AE14" s="56">
        <v>54</v>
      </c>
      <c r="AF14" s="57"/>
      <c r="AG14" s="77">
        <f>AE14+AF14</f>
        <v>54</v>
      </c>
      <c r="AH14" s="56">
        <v>36.020000000000003</v>
      </c>
      <c r="AI14" s="57"/>
      <c r="AJ14" s="77">
        <f>AH14+AI14</f>
        <v>36.020000000000003</v>
      </c>
      <c r="AK14" s="56">
        <v>35.85</v>
      </c>
      <c r="AL14" s="57"/>
      <c r="AM14" s="77">
        <f>AK14+AL14</f>
        <v>35.85</v>
      </c>
      <c r="AN14" s="56">
        <v>31.1</v>
      </c>
      <c r="AO14" s="57"/>
      <c r="AP14" s="77">
        <f>AN14+AO14</f>
        <v>31.1</v>
      </c>
      <c r="AQ14" s="56">
        <v>57</v>
      </c>
      <c r="AR14" s="57"/>
      <c r="AS14" s="77">
        <f>AQ14+AR14</f>
        <v>57</v>
      </c>
      <c r="AT14" s="56">
        <v>31.7</v>
      </c>
      <c r="AU14" s="57"/>
      <c r="AV14" s="77">
        <f>AT14+AU14</f>
        <v>31.7</v>
      </c>
      <c r="AW14" s="56">
        <v>89.6</v>
      </c>
      <c r="AX14" s="57"/>
      <c r="AY14" s="77">
        <f>AW14+AX14</f>
        <v>89.6</v>
      </c>
      <c r="AZ14" s="56">
        <f>SUM(AY14,AV14,AS14,AP14,AM14,AJ14,AG14,AD14,AA14,X14,U14,R14,O14,L14,I14)</f>
        <v>806.68999999999994</v>
      </c>
      <c r="BA14" s="60">
        <v>9</v>
      </c>
      <c r="BB14" s="61">
        <f>RANK(AZ14,$AZ$3:$AZ$60,1)</f>
        <v>31</v>
      </c>
      <c r="BC14" s="62"/>
      <c r="BD14" s="62"/>
      <c r="BE14" s="62"/>
      <c r="BF14" s="70"/>
      <c r="BG14" s="70"/>
      <c r="BH14" s="70"/>
      <c r="BI14" s="62"/>
      <c r="BJ14" s="71"/>
      <c r="BK14" s="71"/>
      <c r="BL14" s="71"/>
    </row>
    <row r="15" spans="1:64" s="72" customFormat="1" ht="23" customHeight="1">
      <c r="A15" s="63">
        <v>16</v>
      </c>
      <c r="B15" s="64" t="s">
        <v>67</v>
      </c>
      <c r="C15" s="64" t="s">
        <v>68</v>
      </c>
      <c r="D15" s="64" t="s">
        <v>66</v>
      </c>
      <c r="E15" s="65">
        <v>1970</v>
      </c>
      <c r="F15" s="65">
        <v>6</v>
      </c>
      <c r="G15" s="56">
        <v>54</v>
      </c>
      <c r="H15" s="57"/>
      <c r="I15" s="77">
        <f>G15+H15</f>
        <v>54</v>
      </c>
      <c r="J15" s="56">
        <v>72.400000000000006</v>
      </c>
      <c r="K15" s="57"/>
      <c r="L15" s="77">
        <f>J15+K15</f>
        <v>72.400000000000006</v>
      </c>
      <c r="M15" s="56">
        <v>68.53</v>
      </c>
      <c r="N15" s="57"/>
      <c r="O15" s="77">
        <f>M15+N15</f>
        <v>68.53</v>
      </c>
      <c r="P15" s="56">
        <v>66.03</v>
      </c>
      <c r="Q15" s="57"/>
      <c r="R15" s="77">
        <f>P15+Q15</f>
        <v>66.03</v>
      </c>
      <c r="S15" s="56">
        <v>51.4</v>
      </c>
      <c r="T15" s="57"/>
      <c r="U15" s="77">
        <f>S15+T15</f>
        <v>51.4</v>
      </c>
      <c r="V15" s="56">
        <v>46.77</v>
      </c>
      <c r="W15" s="57"/>
      <c r="X15" s="77">
        <f>V15+W15</f>
        <v>46.77</v>
      </c>
      <c r="Y15" s="56">
        <v>29</v>
      </c>
      <c r="Z15" s="57"/>
      <c r="AA15" s="77">
        <f>Y15+Z15</f>
        <v>29</v>
      </c>
      <c r="AB15" s="56">
        <v>67.5</v>
      </c>
      <c r="AC15" s="57"/>
      <c r="AD15" s="77">
        <f>AB15+AC15</f>
        <v>67.5</v>
      </c>
      <c r="AE15" s="56">
        <v>53.5</v>
      </c>
      <c r="AF15" s="57">
        <v>5</v>
      </c>
      <c r="AG15" s="77">
        <f>AE15+AF15</f>
        <v>58.5</v>
      </c>
      <c r="AH15" s="56">
        <v>34.9</v>
      </c>
      <c r="AI15" s="57"/>
      <c r="AJ15" s="77">
        <f>AH15+AI15</f>
        <v>34.9</v>
      </c>
      <c r="AK15" s="56">
        <v>41.63</v>
      </c>
      <c r="AL15" s="57"/>
      <c r="AM15" s="77">
        <f>AK15+AL15</f>
        <v>41.63</v>
      </c>
      <c r="AN15" s="56">
        <v>28.6</v>
      </c>
      <c r="AO15" s="57"/>
      <c r="AP15" s="77">
        <f>AN15+AO15</f>
        <v>28.6</v>
      </c>
      <c r="AQ15" s="56">
        <v>55</v>
      </c>
      <c r="AR15" s="57"/>
      <c r="AS15" s="77">
        <f>AQ15+AR15</f>
        <v>55</v>
      </c>
      <c r="AT15" s="56">
        <v>30.4</v>
      </c>
      <c r="AU15" s="57"/>
      <c r="AV15" s="77">
        <f>AT15+AU15</f>
        <v>30.4</v>
      </c>
      <c r="AW15" s="56">
        <v>89.3</v>
      </c>
      <c r="AX15" s="57"/>
      <c r="AY15" s="77">
        <f>AW15+AX15</f>
        <v>89.3</v>
      </c>
      <c r="AZ15" s="56">
        <f>SUM(AY15,AV15,AS15,AP15,AM15,AJ15,AG15,AD15,AA15,X15,U15,R15,O15,L15,I15)</f>
        <v>793.95999999999992</v>
      </c>
      <c r="BA15" s="60">
        <v>8</v>
      </c>
      <c r="BB15" s="61">
        <f>RANK(AZ15,$AZ$3:$AZ$60,1)</f>
        <v>27</v>
      </c>
      <c r="BC15" s="73"/>
      <c r="BD15" s="73"/>
      <c r="BE15" s="73"/>
      <c r="BF15" s="73"/>
      <c r="BG15" s="73"/>
      <c r="BH15" s="73"/>
      <c r="BI15" s="73"/>
      <c r="BJ15" s="71"/>
      <c r="BK15" s="71"/>
      <c r="BL15" s="71"/>
    </row>
    <row r="16" spans="1:64" s="72" customFormat="1" ht="23" customHeight="1">
      <c r="A16" s="63">
        <v>17</v>
      </c>
      <c r="B16" s="64" t="s">
        <v>69</v>
      </c>
      <c r="C16" s="64" t="s">
        <v>70</v>
      </c>
      <c r="D16" s="64" t="s">
        <v>71</v>
      </c>
      <c r="E16" s="65">
        <v>1972</v>
      </c>
      <c r="F16" s="65">
        <v>6</v>
      </c>
      <c r="G16" s="56">
        <v>46</v>
      </c>
      <c r="H16" s="57">
        <v>5</v>
      </c>
      <c r="I16" s="77">
        <f>G16+H16</f>
        <v>51</v>
      </c>
      <c r="J16" s="56">
        <v>82.9</v>
      </c>
      <c r="K16" s="57"/>
      <c r="L16" s="77">
        <f>J16+K16</f>
        <v>82.9</v>
      </c>
      <c r="M16" s="56">
        <v>67.599999999999994</v>
      </c>
      <c r="N16" s="57"/>
      <c r="O16" s="77">
        <f>M16+N16</f>
        <v>67.599999999999994</v>
      </c>
      <c r="P16" s="56">
        <v>60.47</v>
      </c>
      <c r="Q16" s="57"/>
      <c r="R16" s="77">
        <f>P16+Q16</f>
        <v>60.47</v>
      </c>
      <c r="S16" s="58">
        <v>43.2</v>
      </c>
      <c r="T16" s="59"/>
      <c r="U16" s="77">
        <f>S16+T16</f>
        <v>43.2</v>
      </c>
      <c r="V16" s="58">
        <v>49.55</v>
      </c>
      <c r="W16" s="59"/>
      <c r="X16" s="77">
        <f>V16+W16</f>
        <v>49.55</v>
      </c>
      <c r="Y16" s="56">
        <v>31</v>
      </c>
      <c r="Z16" s="57"/>
      <c r="AA16" s="77">
        <f>Y16+Z16</f>
        <v>31</v>
      </c>
      <c r="AB16" s="58">
        <v>72.7</v>
      </c>
      <c r="AC16" s="59"/>
      <c r="AD16" s="77">
        <f>AB16+AC16</f>
        <v>72.7</v>
      </c>
      <c r="AE16" s="58">
        <v>49.6</v>
      </c>
      <c r="AF16" s="59"/>
      <c r="AG16" s="77">
        <f>AE16+AF16</f>
        <v>49.6</v>
      </c>
      <c r="AH16" s="58">
        <v>35.39</v>
      </c>
      <c r="AI16" s="59"/>
      <c r="AJ16" s="77">
        <f>AH16+AI16</f>
        <v>35.39</v>
      </c>
      <c r="AK16" s="58">
        <v>34.659999999999997</v>
      </c>
      <c r="AL16" s="59"/>
      <c r="AM16" s="77">
        <f>AK16+AL16</f>
        <v>34.659999999999997</v>
      </c>
      <c r="AN16" s="56">
        <v>32.200000000000003</v>
      </c>
      <c r="AO16" s="57"/>
      <c r="AP16" s="77">
        <f>AN16+AO16</f>
        <v>32.200000000000003</v>
      </c>
      <c r="AQ16" s="56">
        <v>57</v>
      </c>
      <c r="AR16" s="57"/>
      <c r="AS16" s="77">
        <f>AQ16+AR16</f>
        <v>57</v>
      </c>
      <c r="AT16" s="56">
        <v>33.799999999999997</v>
      </c>
      <c r="AU16" s="57"/>
      <c r="AV16" s="77">
        <f>AT16+AU16</f>
        <v>33.799999999999997</v>
      </c>
      <c r="AW16" s="56">
        <v>75.2</v>
      </c>
      <c r="AX16" s="57"/>
      <c r="AY16" s="77">
        <f>AW16+AX16</f>
        <v>75.2</v>
      </c>
      <c r="AZ16" s="56">
        <f>SUM(AY16,AV16,AS16,AP16,AM16,AJ16,AG16,AD16,AA16,X16,U16,R16,O16,L16,I16)</f>
        <v>776.2700000000001</v>
      </c>
      <c r="BA16" s="66">
        <v>6</v>
      </c>
      <c r="BB16" s="61">
        <f>RANK(AZ16,$AZ$3:$AZ$60,1)</f>
        <v>21</v>
      </c>
      <c r="BC16" s="73"/>
      <c r="BD16" s="73"/>
      <c r="BE16" s="73"/>
      <c r="BF16" s="73"/>
      <c r="BG16" s="73"/>
      <c r="BH16" s="73"/>
      <c r="BI16" s="73"/>
      <c r="BJ16" s="71"/>
      <c r="BK16" s="71"/>
      <c r="BL16" s="71"/>
    </row>
    <row r="17" spans="1:64" s="72" customFormat="1" ht="23" customHeight="1">
      <c r="A17" s="63">
        <v>18</v>
      </c>
      <c r="B17" s="64" t="s">
        <v>72</v>
      </c>
      <c r="C17" s="64" t="s">
        <v>73</v>
      </c>
      <c r="D17" s="64" t="s">
        <v>71</v>
      </c>
      <c r="E17" s="65">
        <v>1987</v>
      </c>
      <c r="F17" s="65">
        <v>8</v>
      </c>
      <c r="G17" s="56">
        <v>50</v>
      </c>
      <c r="H17" s="57"/>
      <c r="I17" s="77">
        <f>G17+H17</f>
        <v>50</v>
      </c>
      <c r="J17" s="56">
        <v>84.4</v>
      </c>
      <c r="K17" s="57"/>
      <c r="L17" s="77">
        <f>J17+K17</f>
        <v>84.4</v>
      </c>
      <c r="M17" s="56">
        <v>70.97</v>
      </c>
      <c r="N17" s="57"/>
      <c r="O17" s="77">
        <f>M17+N17</f>
        <v>70.97</v>
      </c>
      <c r="P17" s="56">
        <v>65.59</v>
      </c>
      <c r="Q17" s="57"/>
      <c r="R17" s="77">
        <f>P17+Q17</f>
        <v>65.59</v>
      </c>
      <c r="S17" s="56">
        <v>55.8</v>
      </c>
      <c r="T17" s="57"/>
      <c r="U17" s="77">
        <f>S17+T17</f>
        <v>55.8</v>
      </c>
      <c r="V17" s="56">
        <v>55.67</v>
      </c>
      <c r="W17" s="57"/>
      <c r="X17" s="77">
        <f>V17+W17</f>
        <v>55.67</v>
      </c>
      <c r="Y17" s="56">
        <v>31</v>
      </c>
      <c r="Z17" s="57"/>
      <c r="AA17" s="77">
        <f>Y17+Z17</f>
        <v>31</v>
      </c>
      <c r="AB17" s="56">
        <v>75</v>
      </c>
      <c r="AC17" s="57"/>
      <c r="AD17" s="77">
        <f>AB17+AC17</f>
        <v>75</v>
      </c>
      <c r="AE17" s="56">
        <v>54.2</v>
      </c>
      <c r="AF17" s="57"/>
      <c r="AG17" s="77">
        <f>AE17+AF17</f>
        <v>54.2</v>
      </c>
      <c r="AH17" s="56">
        <v>36.43</v>
      </c>
      <c r="AI17" s="57"/>
      <c r="AJ17" s="77">
        <f>AH17+AI17</f>
        <v>36.43</v>
      </c>
      <c r="AK17" s="56">
        <v>38</v>
      </c>
      <c r="AL17" s="57"/>
      <c r="AM17" s="77">
        <f>AK17+AL17</f>
        <v>38</v>
      </c>
      <c r="AN17" s="56">
        <v>28.5</v>
      </c>
      <c r="AO17" s="57">
        <v>20</v>
      </c>
      <c r="AP17" s="77">
        <f>AN17+AO17</f>
        <v>48.5</v>
      </c>
      <c r="AQ17" s="56">
        <v>59</v>
      </c>
      <c r="AR17" s="57"/>
      <c r="AS17" s="77">
        <f>AQ17+AR17</f>
        <v>59</v>
      </c>
      <c r="AT17" s="56">
        <v>32.6</v>
      </c>
      <c r="AU17" s="57"/>
      <c r="AV17" s="77">
        <f>AT17+AU17</f>
        <v>32.6</v>
      </c>
      <c r="AW17" s="56">
        <v>83.4</v>
      </c>
      <c r="AX17" s="57"/>
      <c r="AY17" s="77">
        <f>AW17+AX17</f>
        <v>83.4</v>
      </c>
      <c r="AZ17" s="56">
        <f>SUM(AY17,AV17,AS17,AP17,AM17,AJ17,AG17,AD17,AA17,X17,U17,R17,O17,L17,I17)</f>
        <v>840.56</v>
      </c>
      <c r="BA17" s="80">
        <v>18</v>
      </c>
      <c r="BB17" s="61">
        <f>RANK(AZ17,$AZ$3:$AZ$60,1)</f>
        <v>36</v>
      </c>
      <c r="BC17" s="73"/>
      <c r="BD17" s="73"/>
      <c r="BE17" s="73"/>
      <c r="BF17" s="73"/>
      <c r="BG17" s="73"/>
      <c r="BH17" s="73"/>
      <c r="BI17" s="73"/>
      <c r="BJ17" s="71"/>
      <c r="BK17" s="71"/>
      <c r="BL17" s="71"/>
    </row>
    <row r="18" spans="1:64" s="72" customFormat="1" ht="23" customHeight="1">
      <c r="A18" s="63">
        <v>19</v>
      </c>
      <c r="B18" s="64" t="s">
        <v>74</v>
      </c>
      <c r="C18" s="64" t="s">
        <v>75</v>
      </c>
      <c r="D18" s="64" t="s">
        <v>71</v>
      </c>
      <c r="E18" s="65">
        <v>1974</v>
      </c>
      <c r="F18" s="65">
        <v>6</v>
      </c>
      <c r="G18" s="56">
        <v>42</v>
      </c>
      <c r="H18" s="57"/>
      <c r="I18" s="77">
        <f>G18+H18</f>
        <v>42</v>
      </c>
      <c r="J18" s="56">
        <v>75.8</v>
      </c>
      <c r="K18" s="57"/>
      <c r="L18" s="77">
        <f>J18+K18</f>
        <v>75.8</v>
      </c>
      <c r="M18" s="56">
        <v>60.5</v>
      </c>
      <c r="N18" s="57"/>
      <c r="O18" s="77">
        <f>M18+N18</f>
        <v>60.5</v>
      </c>
      <c r="P18" s="56">
        <v>61.07</v>
      </c>
      <c r="Q18" s="57"/>
      <c r="R18" s="77">
        <f>P18+Q18</f>
        <v>61.07</v>
      </c>
      <c r="S18" s="56">
        <v>43.4</v>
      </c>
      <c r="T18" s="57"/>
      <c r="U18" s="77">
        <f>S18+T18</f>
        <v>43.4</v>
      </c>
      <c r="V18" s="56">
        <v>47.62</v>
      </c>
      <c r="W18" s="57"/>
      <c r="X18" s="77">
        <f>V18+W18</f>
        <v>47.62</v>
      </c>
      <c r="Y18" s="56">
        <v>29</v>
      </c>
      <c r="Z18" s="57"/>
      <c r="AA18" s="77">
        <f>Y18+Z18</f>
        <v>29</v>
      </c>
      <c r="AB18" s="56">
        <v>71.7</v>
      </c>
      <c r="AC18" s="57"/>
      <c r="AD18" s="77">
        <f>AB18+AC18</f>
        <v>71.7</v>
      </c>
      <c r="AE18" s="58">
        <v>48.7</v>
      </c>
      <c r="AF18" s="59">
        <v>5</v>
      </c>
      <c r="AG18" s="77">
        <f>AE18+AF18</f>
        <v>53.7</v>
      </c>
      <c r="AH18" s="56">
        <v>33.200000000000003</v>
      </c>
      <c r="AI18" s="57"/>
      <c r="AJ18" s="77">
        <f>AH18+AI18</f>
        <v>33.200000000000003</v>
      </c>
      <c r="AK18" s="56">
        <v>31</v>
      </c>
      <c r="AL18" s="57"/>
      <c r="AM18" s="77">
        <f>AK18+AL18</f>
        <v>31</v>
      </c>
      <c r="AN18" s="56">
        <v>31.3</v>
      </c>
      <c r="AO18" s="57"/>
      <c r="AP18" s="77">
        <f>AN18+AO18</f>
        <v>31.3</v>
      </c>
      <c r="AQ18" s="56">
        <v>55</v>
      </c>
      <c r="AR18" s="57"/>
      <c r="AS18" s="77">
        <f>AQ18+AR18</f>
        <v>55</v>
      </c>
      <c r="AT18" s="56">
        <v>30.6</v>
      </c>
      <c r="AU18" s="57"/>
      <c r="AV18" s="77">
        <f>AT18+AU18</f>
        <v>30.6</v>
      </c>
      <c r="AW18" s="56">
        <v>72.8</v>
      </c>
      <c r="AX18" s="57"/>
      <c r="AY18" s="77">
        <f>AW18+AX18</f>
        <v>72.8</v>
      </c>
      <c r="AZ18" s="56">
        <f>SUM(AY18,AV18,AS18,AP18,AM18,AJ18,AG18,AD18,AA18,X18,U18,R18,O18,L18,I18)</f>
        <v>738.68999999999994</v>
      </c>
      <c r="BA18" s="60">
        <v>5</v>
      </c>
      <c r="BB18" s="61">
        <f>RANK(AZ18,$AZ$3:$AZ$60,1)</f>
        <v>15</v>
      </c>
      <c r="BC18" s="73"/>
      <c r="BD18" s="73"/>
      <c r="BE18" s="73"/>
      <c r="BF18" s="73"/>
      <c r="BG18" s="73"/>
      <c r="BH18" s="73"/>
      <c r="BI18" s="73"/>
      <c r="BJ18" s="71"/>
      <c r="BK18" s="71"/>
      <c r="BL18" s="71"/>
    </row>
    <row r="19" spans="1:64" s="72" customFormat="1" ht="23" customHeight="1">
      <c r="A19" s="63">
        <v>20</v>
      </c>
      <c r="B19" s="64" t="s">
        <v>76</v>
      </c>
      <c r="C19" s="64" t="s">
        <v>77</v>
      </c>
      <c r="D19" s="64" t="s">
        <v>71</v>
      </c>
      <c r="E19" s="65">
        <v>1965</v>
      </c>
      <c r="F19" s="65">
        <v>6</v>
      </c>
      <c r="G19" s="56">
        <v>49</v>
      </c>
      <c r="H19" s="57"/>
      <c r="I19" s="77">
        <f>G19+H19</f>
        <v>49</v>
      </c>
      <c r="J19" s="56">
        <v>81.7</v>
      </c>
      <c r="K19" s="57"/>
      <c r="L19" s="77">
        <f>J19+K19</f>
        <v>81.7</v>
      </c>
      <c r="M19" s="56">
        <v>67</v>
      </c>
      <c r="N19" s="57"/>
      <c r="O19" s="77">
        <f>M19+N19</f>
        <v>67</v>
      </c>
      <c r="P19" s="56">
        <v>63.5</v>
      </c>
      <c r="Q19" s="57"/>
      <c r="R19" s="77">
        <f>P19+Q19</f>
        <v>63.5</v>
      </c>
      <c r="S19" s="56">
        <v>45.4</v>
      </c>
      <c r="T19" s="57"/>
      <c r="U19" s="77">
        <f>S19+T19</f>
        <v>45.4</v>
      </c>
      <c r="V19" s="56">
        <v>50.02</v>
      </c>
      <c r="W19" s="57"/>
      <c r="X19" s="77">
        <f>V19+W19</f>
        <v>50.02</v>
      </c>
      <c r="Y19" s="56">
        <v>31</v>
      </c>
      <c r="Z19" s="57"/>
      <c r="AA19" s="77">
        <f>Y19+Z19</f>
        <v>31</v>
      </c>
      <c r="AB19" s="56">
        <v>71.8</v>
      </c>
      <c r="AC19" s="57"/>
      <c r="AD19" s="77">
        <f>AB19+AC19</f>
        <v>71.8</v>
      </c>
      <c r="AE19" s="56">
        <v>55</v>
      </c>
      <c r="AF19" s="57"/>
      <c r="AG19" s="77">
        <f>AE19+AF19</f>
        <v>55</v>
      </c>
      <c r="AH19" s="56">
        <v>34.11</v>
      </c>
      <c r="AI19" s="57"/>
      <c r="AJ19" s="77">
        <f>AH19+AI19</f>
        <v>34.11</v>
      </c>
      <c r="AK19" s="56">
        <v>35.31</v>
      </c>
      <c r="AL19" s="57"/>
      <c r="AM19" s="77">
        <f>AK19+AL19</f>
        <v>35.31</v>
      </c>
      <c r="AN19" s="56">
        <v>31.2</v>
      </c>
      <c r="AO19" s="57"/>
      <c r="AP19" s="77">
        <f>AN19+AO19</f>
        <v>31.2</v>
      </c>
      <c r="AQ19" s="56">
        <v>58</v>
      </c>
      <c r="AR19" s="57"/>
      <c r="AS19" s="77">
        <f>AQ19+AR19</f>
        <v>58</v>
      </c>
      <c r="AT19" s="56">
        <v>30.2</v>
      </c>
      <c r="AU19" s="57"/>
      <c r="AV19" s="77">
        <f>AT19+AU19</f>
        <v>30.2</v>
      </c>
      <c r="AW19" s="56">
        <v>79.5</v>
      </c>
      <c r="AX19" s="57"/>
      <c r="AY19" s="77">
        <f>AW19+AX19</f>
        <v>79.5</v>
      </c>
      <c r="AZ19" s="56">
        <f>SUM(AY19,AV19,AS19,AP19,AM19,AJ19,AG19,AD19,AA19,X19,U19,R19,O19,L19,I19)</f>
        <v>782.74</v>
      </c>
      <c r="BA19" s="60">
        <v>7</v>
      </c>
      <c r="BB19" s="61">
        <f>RANK(AZ19,$AZ$3:$AZ$60,1)</f>
        <v>25</v>
      </c>
      <c r="BC19" s="62"/>
      <c r="BD19" s="62"/>
      <c r="BE19" s="62"/>
      <c r="BF19" s="70"/>
      <c r="BG19" s="70"/>
      <c r="BH19" s="70"/>
      <c r="BI19" s="62"/>
      <c r="BJ19" s="71"/>
      <c r="BK19" s="71"/>
      <c r="BL19" s="71"/>
    </row>
    <row r="20" spans="1:64" s="72" customFormat="1" ht="23" customHeight="1">
      <c r="A20" s="63">
        <v>21</v>
      </c>
      <c r="B20" s="64" t="s">
        <v>78</v>
      </c>
      <c r="C20" s="64" t="s">
        <v>79</v>
      </c>
      <c r="D20" s="64" t="s">
        <v>71</v>
      </c>
      <c r="E20" s="65">
        <v>1965</v>
      </c>
      <c r="F20" s="65">
        <v>6</v>
      </c>
      <c r="G20" s="56">
        <v>41</v>
      </c>
      <c r="H20" s="57"/>
      <c r="I20" s="77">
        <f>G20+H20</f>
        <v>41</v>
      </c>
      <c r="J20" s="56">
        <v>74.099999999999994</v>
      </c>
      <c r="K20" s="57"/>
      <c r="L20" s="77">
        <f>J20+K20</f>
        <v>74.099999999999994</v>
      </c>
      <c r="M20" s="56">
        <v>59.66</v>
      </c>
      <c r="N20" s="57"/>
      <c r="O20" s="77">
        <f>M20+N20</f>
        <v>59.66</v>
      </c>
      <c r="P20" s="56">
        <v>51.03</v>
      </c>
      <c r="Q20" s="57"/>
      <c r="R20" s="77">
        <f>P20+Q20</f>
        <v>51.03</v>
      </c>
      <c r="S20" s="56">
        <v>43.4</v>
      </c>
      <c r="T20" s="57"/>
      <c r="U20" s="77">
        <f>S20+T20</f>
        <v>43.4</v>
      </c>
      <c r="V20" s="56">
        <v>43.09</v>
      </c>
      <c r="W20" s="57"/>
      <c r="X20" s="77">
        <f>V20+W20</f>
        <v>43.09</v>
      </c>
      <c r="Y20" s="56">
        <v>28</v>
      </c>
      <c r="Z20" s="57"/>
      <c r="AA20" s="77">
        <f>Y20+Z20</f>
        <v>28</v>
      </c>
      <c r="AB20" s="58">
        <v>66.400000000000006</v>
      </c>
      <c r="AC20" s="59"/>
      <c r="AD20" s="77">
        <f>AB20+AC20</f>
        <v>66.400000000000006</v>
      </c>
      <c r="AE20" s="58">
        <v>46.8</v>
      </c>
      <c r="AF20" s="59"/>
      <c r="AG20" s="77">
        <f>AE20+AF20</f>
        <v>46.8</v>
      </c>
      <c r="AH20" s="58">
        <v>34.36</v>
      </c>
      <c r="AI20" s="59"/>
      <c r="AJ20" s="77">
        <f>AH20+AI20</f>
        <v>34.36</v>
      </c>
      <c r="AK20" s="58">
        <v>32.35</v>
      </c>
      <c r="AL20" s="59"/>
      <c r="AM20" s="77">
        <f>AK20+AL20</f>
        <v>32.35</v>
      </c>
      <c r="AN20" s="56">
        <v>28.9</v>
      </c>
      <c r="AO20" s="57"/>
      <c r="AP20" s="77">
        <f>AN20+AO20</f>
        <v>28.9</v>
      </c>
      <c r="AQ20" s="56">
        <v>53</v>
      </c>
      <c r="AR20" s="57"/>
      <c r="AS20" s="77">
        <f>AQ20+AR20</f>
        <v>53</v>
      </c>
      <c r="AT20" s="56">
        <v>27.1</v>
      </c>
      <c r="AU20" s="57"/>
      <c r="AV20" s="77">
        <f>AT20+AU20</f>
        <v>27.1</v>
      </c>
      <c r="AW20" s="56">
        <v>69.599999999999994</v>
      </c>
      <c r="AX20" s="57"/>
      <c r="AY20" s="77">
        <f>AW20+AX20</f>
        <v>69.599999999999994</v>
      </c>
      <c r="AZ20" s="56">
        <f>SUM(AY20,AV20,AS20,AP20,AM20,AJ20,AG20,AD20,AA20,X20,U20,R20,O20,L20,I20)</f>
        <v>698.79</v>
      </c>
      <c r="BA20" s="60">
        <v>3</v>
      </c>
      <c r="BB20" s="61">
        <f>RANK(AZ20,$AZ$3:$AZ$60,1)</f>
        <v>5</v>
      </c>
      <c r="BC20" s="62"/>
      <c r="BD20" s="62"/>
      <c r="BE20" s="62"/>
      <c r="BF20" s="70"/>
      <c r="BG20" s="70"/>
      <c r="BH20" s="70"/>
      <c r="BI20" s="62"/>
      <c r="BJ20" s="71"/>
      <c r="BK20" s="71"/>
      <c r="BL20" s="71"/>
    </row>
    <row r="21" spans="1:64" s="72" customFormat="1" ht="23" customHeight="1">
      <c r="A21" s="63">
        <v>22</v>
      </c>
      <c r="B21" s="67" t="s">
        <v>80</v>
      </c>
      <c r="C21" s="64" t="s">
        <v>81</v>
      </c>
      <c r="D21" s="64" t="s">
        <v>82</v>
      </c>
      <c r="E21" s="65">
        <v>1966</v>
      </c>
      <c r="F21" s="65">
        <v>6</v>
      </c>
      <c r="G21" s="56">
        <v>39</v>
      </c>
      <c r="H21" s="57">
        <v>20</v>
      </c>
      <c r="I21" s="77">
        <f>G21+H21</f>
        <v>59</v>
      </c>
      <c r="J21" s="56">
        <v>70.5</v>
      </c>
      <c r="K21" s="57">
        <v>20</v>
      </c>
      <c r="L21" s="77">
        <f>J21+K21</f>
        <v>90.5</v>
      </c>
      <c r="M21" s="56">
        <v>78.5</v>
      </c>
      <c r="N21" s="57"/>
      <c r="O21" s="77">
        <f>M21+N21</f>
        <v>78.5</v>
      </c>
      <c r="P21" s="56">
        <v>49.4</v>
      </c>
      <c r="Q21" s="57">
        <v>20</v>
      </c>
      <c r="R21" s="77">
        <f>P21+Q21</f>
        <v>69.400000000000006</v>
      </c>
      <c r="S21" s="56">
        <v>55.7</v>
      </c>
      <c r="T21" s="57"/>
      <c r="U21" s="77">
        <f>S21+T21</f>
        <v>55.7</v>
      </c>
      <c r="V21" s="56">
        <v>54.78</v>
      </c>
      <c r="W21" s="57"/>
      <c r="X21" s="77">
        <f>V21+W21</f>
        <v>54.78</v>
      </c>
      <c r="Y21" s="56">
        <v>35</v>
      </c>
      <c r="Z21" s="57"/>
      <c r="AA21" s="77">
        <f>Y21+Z21</f>
        <v>35</v>
      </c>
      <c r="AB21" s="56">
        <v>66.400000000000006</v>
      </c>
      <c r="AC21" s="57">
        <v>20</v>
      </c>
      <c r="AD21" s="77">
        <f>AB21+AC21</f>
        <v>86.4</v>
      </c>
      <c r="AE21" s="56">
        <v>72</v>
      </c>
      <c r="AF21" s="57">
        <v>5</v>
      </c>
      <c r="AG21" s="77">
        <f>AE21+AF21</f>
        <v>77</v>
      </c>
      <c r="AH21" s="56">
        <v>44.86</v>
      </c>
      <c r="AI21" s="57">
        <v>5</v>
      </c>
      <c r="AJ21" s="77">
        <f>AH21+AI21</f>
        <v>49.86</v>
      </c>
      <c r="AK21" s="56">
        <v>42.4</v>
      </c>
      <c r="AL21" s="57"/>
      <c r="AM21" s="77">
        <f>AK21+AL21</f>
        <v>42.4</v>
      </c>
      <c r="AN21" s="56">
        <v>35.5</v>
      </c>
      <c r="AO21" s="57"/>
      <c r="AP21" s="77">
        <f>AN21+AO21</f>
        <v>35.5</v>
      </c>
      <c r="AQ21" s="56">
        <v>71</v>
      </c>
      <c r="AR21" s="57"/>
      <c r="AS21" s="77">
        <f>AQ21+AR21</f>
        <v>71</v>
      </c>
      <c r="AT21" s="56">
        <v>35.700000000000003</v>
      </c>
      <c r="AU21" s="57"/>
      <c r="AV21" s="77">
        <f>AT21+AU21</f>
        <v>35.700000000000003</v>
      </c>
      <c r="AW21" s="56">
        <v>108.8</v>
      </c>
      <c r="AX21" s="57"/>
      <c r="AY21" s="77">
        <f>AW21+AX21</f>
        <v>108.8</v>
      </c>
      <c r="AZ21" s="56">
        <f>SUM(AY21,AV21,AS21,AP21,AM21,AJ21,AG21,AD21,AA21,X21,U21,R21,O21,L21,I21)</f>
        <v>949.54</v>
      </c>
      <c r="BA21" s="60">
        <v>11</v>
      </c>
      <c r="BB21" s="61">
        <f>RANK(AZ21,$AZ$3:$AZ$60,1)</f>
        <v>47</v>
      </c>
      <c r="BC21" s="73"/>
      <c r="BD21" s="73"/>
      <c r="BE21" s="73"/>
      <c r="BF21" s="73"/>
      <c r="BG21" s="73"/>
      <c r="BH21" s="73"/>
      <c r="BI21" s="73"/>
      <c r="BJ21" s="71"/>
      <c r="BK21" s="71"/>
      <c r="BL21" s="71"/>
    </row>
    <row r="22" spans="1:64" s="72" customFormat="1" ht="23" customHeight="1">
      <c r="A22" s="63">
        <v>23</v>
      </c>
      <c r="B22" s="64" t="s">
        <v>83</v>
      </c>
      <c r="C22" s="64" t="s">
        <v>84</v>
      </c>
      <c r="D22" s="64" t="s">
        <v>71</v>
      </c>
      <c r="E22" s="65">
        <v>1971</v>
      </c>
      <c r="F22" s="65">
        <v>6</v>
      </c>
      <c r="G22" s="56">
        <v>42</v>
      </c>
      <c r="H22" s="57"/>
      <c r="I22" s="77">
        <f>G22+H22</f>
        <v>42</v>
      </c>
      <c r="J22" s="56">
        <v>77.099999999999994</v>
      </c>
      <c r="K22" s="57"/>
      <c r="L22" s="77">
        <f>J22+K22</f>
        <v>77.099999999999994</v>
      </c>
      <c r="M22" s="56">
        <v>61.13</v>
      </c>
      <c r="N22" s="57"/>
      <c r="O22" s="77">
        <f>M22+N22</f>
        <v>61.13</v>
      </c>
      <c r="P22" s="56">
        <v>52.46</v>
      </c>
      <c r="Q22" s="57"/>
      <c r="R22" s="77">
        <f>P22+Q22</f>
        <v>52.46</v>
      </c>
      <c r="S22" s="56">
        <v>47.1</v>
      </c>
      <c r="T22" s="57"/>
      <c r="U22" s="77">
        <f>S22+T22</f>
        <v>47.1</v>
      </c>
      <c r="V22" s="56">
        <v>46.53</v>
      </c>
      <c r="W22" s="57"/>
      <c r="X22" s="77">
        <f>V22+W22</f>
        <v>46.53</v>
      </c>
      <c r="Y22" s="56">
        <v>29</v>
      </c>
      <c r="Z22" s="57"/>
      <c r="AA22" s="77">
        <f>Y22+Z22</f>
        <v>29</v>
      </c>
      <c r="AB22" s="56">
        <v>66.900000000000006</v>
      </c>
      <c r="AC22" s="57"/>
      <c r="AD22" s="77">
        <f>AB22+AC22</f>
        <v>66.900000000000006</v>
      </c>
      <c r="AE22" s="56">
        <v>47.9</v>
      </c>
      <c r="AF22" s="57"/>
      <c r="AG22" s="77">
        <f>AE22+AF22</f>
        <v>47.9</v>
      </c>
      <c r="AH22" s="56">
        <v>33.93</v>
      </c>
      <c r="AI22" s="57"/>
      <c r="AJ22" s="77">
        <f>AH22+AI22</f>
        <v>33.93</v>
      </c>
      <c r="AK22" s="56">
        <v>33.85</v>
      </c>
      <c r="AL22" s="57"/>
      <c r="AM22" s="77">
        <f>AK22+AL22</f>
        <v>33.85</v>
      </c>
      <c r="AN22" s="56">
        <v>29.4</v>
      </c>
      <c r="AO22" s="57"/>
      <c r="AP22" s="77">
        <f>AN22+AO22</f>
        <v>29.4</v>
      </c>
      <c r="AQ22" s="56">
        <v>55</v>
      </c>
      <c r="AR22" s="57"/>
      <c r="AS22" s="77">
        <f>AQ22+AR22</f>
        <v>55</v>
      </c>
      <c r="AT22" s="56">
        <v>30.4</v>
      </c>
      <c r="AU22" s="57"/>
      <c r="AV22" s="77">
        <f>AT22+AU22</f>
        <v>30.4</v>
      </c>
      <c r="AW22" s="56">
        <v>74.5</v>
      </c>
      <c r="AX22" s="57"/>
      <c r="AY22" s="77">
        <f>AW22+AX22</f>
        <v>74.5</v>
      </c>
      <c r="AZ22" s="56">
        <f>SUM(AY22,AV22,AS22,AP22,AM22,AJ22,AG22,AD22,AA22,X22,U22,R22,O22,L22,I22)</f>
        <v>727.2</v>
      </c>
      <c r="BA22" s="66">
        <v>4</v>
      </c>
      <c r="BB22" s="61">
        <f>RANK(AZ22,$AZ$3:$AZ$60,1)</f>
        <v>12</v>
      </c>
      <c r="BC22" s="73"/>
      <c r="BD22" s="73"/>
      <c r="BE22" s="73"/>
      <c r="BF22" s="73"/>
      <c r="BG22" s="73"/>
      <c r="BH22" s="73"/>
      <c r="BI22" s="73"/>
      <c r="BJ22" s="71"/>
      <c r="BK22" s="71"/>
      <c r="BL22" s="71"/>
    </row>
    <row r="23" spans="1:64" s="72" customFormat="1" ht="23" customHeight="1">
      <c r="A23" s="63">
        <v>24</v>
      </c>
      <c r="B23" s="64" t="s">
        <v>85</v>
      </c>
      <c r="C23" s="64" t="s">
        <v>86</v>
      </c>
      <c r="D23" s="64" t="s">
        <v>87</v>
      </c>
      <c r="E23" s="65">
        <v>1963</v>
      </c>
      <c r="F23" s="65">
        <v>6</v>
      </c>
      <c r="G23" s="56">
        <v>51</v>
      </c>
      <c r="H23" s="57">
        <v>10</v>
      </c>
      <c r="I23" s="77">
        <f>G23+H23</f>
        <v>61</v>
      </c>
      <c r="J23" s="56">
        <v>94.7</v>
      </c>
      <c r="K23" s="57"/>
      <c r="L23" s="77">
        <f>J23+K23</f>
        <v>94.7</v>
      </c>
      <c r="M23" s="56">
        <v>71.2</v>
      </c>
      <c r="N23" s="57"/>
      <c r="O23" s="77">
        <f>M23+N23</f>
        <v>71.2</v>
      </c>
      <c r="P23" s="56">
        <v>70.569999999999993</v>
      </c>
      <c r="Q23" s="57"/>
      <c r="R23" s="77">
        <f>P23+Q23</f>
        <v>70.569999999999993</v>
      </c>
      <c r="S23" s="56">
        <v>52.3</v>
      </c>
      <c r="T23" s="57"/>
      <c r="U23" s="77">
        <f>S23+T23</f>
        <v>52.3</v>
      </c>
      <c r="V23" s="56">
        <v>52.26</v>
      </c>
      <c r="W23" s="57"/>
      <c r="X23" s="77">
        <f>V23+W23</f>
        <v>52.26</v>
      </c>
      <c r="Y23" s="56">
        <v>32</v>
      </c>
      <c r="Z23" s="57"/>
      <c r="AA23" s="77">
        <f>Y23+Z23</f>
        <v>32</v>
      </c>
      <c r="AB23" s="56">
        <v>66.400000000000006</v>
      </c>
      <c r="AC23" s="57">
        <v>20</v>
      </c>
      <c r="AD23" s="77">
        <f>AB23+AC23</f>
        <v>86.4</v>
      </c>
      <c r="AE23" s="56">
        <v>54</v>
      </c>
      <c r="AF23" s="57">
        <v>5</v>
      </c>
      <c r="AG23" s="77">
        <f>AE23+AF23</f>
        <v>59</v>
      </c>
      <c r="AH23" s="56">
        <v>36.29</v>
      </c>
      <c r="AI23" s="57"/>
      <c r="AJ23" s="77">
        <f>AH23+AI23</f>
        <v>36.29</v>
      </c>
      <c r="AK23" s="56">
        <v>36.22</v>
      </c>
      <c r="AL23" s="57"/>
      <c r="AM23" s="77">
        <f>AK23+AL23</f>
        <v>36.22</v>
      </c>
      <c r="AN23" s="56">
        <v>32.299999999999997</v>
      </c>
      <c r="AO23" s="57"/>
      <c r="AP23" s="77">
        <f>AN23+AO23</f>
        <v>32.299999999999997</v>
      </c>
      <c r="AQ23" s="56">
        <v>60</v>
      </c>
      <c r="AR23" s="57"/>
      <c r="AS23" s="77">
        <f>AQ23+AR23</f>
        <v>60</v>
      </c>
      <c r="AT23" s="56">
        <v>30.4</v>
      </c>
      <c r="AU23" s="57"/>
      <c r="AV23" s="77">
        <f>AT23+AU23</f>
        <v>30.4</v>
      </c>
      <c r="AW23" s="56">
        <v>86.13</v>
      </c>
      <c r="AX23" s="57"/>
      <c r="AY23" s="77">
        <f>AW23+AX23</f>
        <v>86.13</v>
      </c>
      <c r="AZ23" s="56">
        <f>SUM(AY23,AV23,AS23,AP23,AM23,AJ23,AG23,AD23,AA23,X23,U23,R23,O23,L23,I23)</f>
        <v>860.77</v>
      </c>
      <c r="BA23" s="60">
        <v>10</v>
      </c>
      <c r="BB23" s="61">
        <f>RANK(AZ23,$AZ$3:$AZ$60,1)</f>
        <v>41</v>
      </c>
      <c r="BC23" s="62"/>
      <c r="BD23" s="62"/>
      <c r="BE23" s="62"/>
      <c r="BF23" s="70"/>
      <c r="BG23" s="70"/>
      <c r="BH23" s="70"/>
      <c r="BI23" s="62"/>
      <c r="BJ23" s="71"/>
      <c r="BK23" s="71"/>
      <c r="BL23" s="71"/>
    </row>
    <row r="24" spans="1:64" s="72" customFormat="1" ht="23" customHeight="1">
      <c r="A24" s="63">
        <v>25</v>
      </c>
      <c r="B24" s="64" t="s">
        <v>88</v>
      </c>
      <c r="C24" s="64" t="s">
        <v>89</v>
      </c>
      <c r="D24" s="64" t="s">
        <v>82</v>
      </c>
      <c r="E24" s="65">
        <v>1971</v>
      </c>
      <c r="F24" s="65">
        <v>6</v>
      </c>
      <c r="G24" s="56">
        <v>39</v>
      </c>
      <c r="H24" s="57">
        <v>20</v>
      </c>
      <c r="I24" s="77">
        <f>G24+H24</f>
        <v>59</v>
      </c>
      <c r="J24" s="56">
        <v>70.5</v>
      </c>
      <c r="K24" s="57">
        <v>20</v>
      </c>
      <c r="L24" s="77">
        <f>J24+K24</f>
        <v>90.5</v>
      </c>
      <c r="M24" s="56">
        <v>97.85</v>
      </c>
      <c r="N24" s="57">
        <v>5</v>
      </c>
      <c r="O24" s="77">
        <f>M24+N24</f>
        <v>102.85</v>
      </c>
      <c r="P24" s="56">
        <v>49.4</v>
      </c>
      <c r="Q24" s="57">
        <v>20</v>
      </c>
      <c r="R24" s="77">
        <f>P24+Q24</f>
        <v>69.400000000000006</v>
      </c>
      <c r="S24" s="56">
        <v>63.7</v>
      </c>
      <c r="T24" s="57"/>
      <c r="U24" s="77">
        <f>S24+T24</f>
        <v>63.7</v>
      </c>
      <c r="V24" s="56">
        <v>49.9</v>
      </c>
      <c r="W24" s="57"/>
      <c r="X24" s="77">
        <f>V24+W24</f>
        <v>49.9</v>
      </c>
      <c r="Y24" s="56">
        <v>27</v>
      </c>
      <c r="Z24" s="57">
        <v>20</v>
      </c>
      <c r="AA24" s="77">
        <f>Y24+Z24</f>
        <v>47</v>
      </c>
      <c r="AB24" s="58">
        <v>92.4</v>
      </c>
      <c r="AC24" s="59"/>
      <c r="AD24" s="77">
        <f>AB24+AC24</f>
        <v>92.4</v>
      </c>
      <c r="AE24" s="58">
        <v>69</v>
      </c>
      <c r="AF24" s="59">
        <v>5</v>
      </c>
      <c r="AG24" s="77">
        <f>AE24+AF24</f>
        <v>74</v>
      </c>
      <c r="AH24" s="58">
        <v>44.86</v>
      </c>
      <c r="AI24" s="59">
        <v>5</v>
      </c>
      <c r="AJ24" s="77">
        <f>AH24+AI24</f>
        <v>49.86</v>
      </c>
      <c r="AK24" s="58">
        <v>53.85</v>
      </c>
      <c r="AL24" s="59"/>
      <c r="AM24" s="77">
        <f>AK24+AL24</f>
        <v>53.85</v>
      </c>
      <c r="AN24" s="58">
        <v>38</v>
      </c>
      <c r="AO24" s="59"/>
      <c r="AP24" s="77">
        <f>AN24+AO24</f>
        <v>38</v>
      </c>
      <c r="AQ24" s="56">
        <v>64</v>
      </c>
      <c r="AR24" s="57"/>
      <c r="AS24" s="77">
        <f>AQ24+AR24</f>
        <v>64</v>
      </c>
      <c r="AT24" s="56">
        <v>48</v>
      </c>
      <c r="AU24" s="57"/>
      <c r="AV24" s="77">
        <f>AT24+AU24</f>
        <v>48</v>
      </c>
      <c r="AW24" s="56">
        <v>68.8</v>
      </c>
      <c r="AX24" s="57">
        <v>20</v>
      </c>
      <c r="AY24" s="77">
        <f>AW24+AX24</f>
        <v>88.8</v>
      </c>
      <c r="AZ24" s="56">
        <f>SUM(AY24,AV24,AS24,AP24,AM24,AJ24,AG24,AD24,AA24,X24,U24,R24,O24,L24,I24)</f>
        <v>991.2600000000001</v>
      </c>
      <c r="BA24" s="60">
        <v>12</v>
      </c>
      <c r="BB24" s="61">
        <f>RANK(AZ24,$AZ$3:$AZ$60,1)</f>
        <v>50</v>
      </c>
      <c r="BC24" s="73"/>
      <c r="BD24" s="73"/>
      <c r="BE24" s="73"/>
      <c r="BF24" s="73"/>
      <c r="BG24" s="73"/>
      <c r="BH24" s="73"/>
      <c r="BI24" s="73"/>
      <c r="BJ24" s="71"/>
      <c r="BK24" s="71"/>
      <c r="BL24" s="71"/>
    </row>
    <row r="25" spans="1:64" s="72" customFormat="1" ht="23" customHeight="1">
      <c r="A25" s="63">
        <v>26</v>
      </c>
      <c r="B25" s="64" t="s">
        <v>90</v>
      </c>
      <c r="C25" s="64" t="s">
        <v>91</v>
      </c>
      <c r="D25" s="64" t="s">
        <v>92</v>
      </c>
      <c r="E25" s="65">
        <v>1972</v>
      </c>
      <c r="F25" s="65">
        <v>6</v>
      </c>
      <c r="G25" s="56">
        <v>39</v>
      </c>
      <c r="H25" s="57"/>
      <c r="I25" s="77">
        <f>G25+H25</f>
        <v>39</v>
      </c>
      <c r="J25" s="56">
        <v>71.2</v>
      </c>
      <c r="K25" s="57"/>
      <c r="L25" s="77">
        <f>J25+K25</f>
        <v>71.2</v>
      </c>
      <c r="M25" s="56">
        <v>57.3</v>
      </c>
      <c r="N25" s="57"/>
      <c r="O25" s="77">
        <f>M25+N25</f>
        <v>57.3</v>
      </c>
      <c r="P25" s="56">
        <v>49.44</v>
      </c>
      <c r="Q25" s="57"/>
      <c r="R25" s="77">
        <f>P25+Q25</f>
        <v>49.44</v>
      </c>
      <c r="S25" s="56">
        <v>41.3</v>
      </c>
      <c r="T25" s="57"/>
      <c r="U25" s="77">
        <f>S25+T25</f>
        <v>41.3</v>
      </c>
      <c r="V25" s="56">
        <v>44.7</v>
      </c>
      <c r="W25" s="57"/>
      <c r="X25" s="77">
        <f>V25+W25</f>
        <v>44.7</v>
      </c>
      <c r="Y25" s="56">
        <v>28</v>
      </c>
      <c r="Z25" s="57"/>
      <c r="AA25" s="77">
        <f>Y25+Z25</f>
        <v>28</v>
      </c>
      <c r="AB25" s="58">
        <v>68.2</v>
      </c>
      <c r="AC25" s="59"/>
      <c r="AD25" s="77">
        <f>AB25+AC25</f>
        <v>68.2</v>
      </c>
      <c r="AE25" s="58">
        <v>44</v>
      </c>
      <c r="AF25" s="59"/>
      <c r="AG25" s="77">
        <f>AE25+AF25</f>
        <v>44</v>
      </c>
      <c r="AH25" s="58">
        <v>33.72</v>
      </c>
      <c r="AI25" s="59"/>
      <c r="AJ25" s="77">
        <f>AH25+AI25</f>
        <v>33.72</v>
      </c>
      <c r="AK25" s="58">
        <v>32</v>
      </c>
      <c r="AL25" s="59"/>
      <c r="AM25" s="77">
        <f>AK25+AL25</f>
        <v>32</v>
      </c>
      <c r="AN25" s="56">
        <v>28.1</v>
      </c>
      <c r="AO25" s="57"/>
      <c r="AP25" s="77">
        <f>AN25+AO25</f>
        <v>28.1</v>
      </c>
      <c r="AQ25" s="56">
        <v>54</v>
      </c>
      <c r="AR25" s="57"/>
      <c r="AS25" s="77">
        <f>AQ25+AR25</f>
        <v>54</v>
      </c>
      <c r="AT25" s="56">
        <v>26.9</v>
      </c>
      <c r="AU25" s="57"/>
      <c r="AV25" s="77">
        <f>AT25+AU25</f>
        <v>26.9</v>
      </c>
      <c r="AW25" s="56">
        <v>68.8</v>
      </c>
      <c r="AX25" s="57"/>
      <c r="AY25" s="77">
        <f>AW25+AX25</f>
        <v>68.8</v>
      </c>
      <c r="AZ25" s="56">
        <f>SUM(AY25,AV25,AS25,AP25,AM25,AJ25,AG25,AD25,AA25,X25,U25,R25,O25,L25,I25)</f>
        <v>686.66</v>
      </c>
      <c r="BA25" s="60">
        <v>2</v>
      </c>
      <c r="BB25" s="61">
        <f>RANK(AZ25,$AZ$3:$AZ$60,1)</f>
        <v>3</v>
      </c>
      <c r="BC25" s="62"/>
      <c r="BD25" s="62"/>
      <c r="BE25" s="62"/>
      <c r="BF25" s="70"/>
      <c r="BG25" s="70"/>
      <c r="BH25" s="70"/>
      <c r="BI25" s="62"/>
      <c r="BJ25" s="71"/>
      <c r="BK25" s="71"/>
      <c r="BL25" s="71"/>
    </row>
    <row r="26" spans="1:64" s="72" customFormat="1" ht="23" customHeight="1">
      <c r="A26" s="63">
        <v>27</v>
      </c>
      <c r="B26" s="64" t="s">
        <v>93</v>
      </c>
      <c r="C26" s="64" t="s">
        <v>94</v>
      </c>
      <c r="D26" s="64" t="s">
        <v>71</v>
      </c>
      <c r="E26" s="65">
        <v>1979</v>
      </c>
      <c r="F26" s="65">
        <v>6</v>
      </c>
      <c r="G26" s="56">
        <v>40</v>
      </c>
      <c r="H26" s="57"/>
      <c r="I26" s="77">
        <f>G26+H26</f>
        <v>40</v>
      </c>
      <c r="J26" s="56">
        <v>70.5</v>
      </c>
      <c r="K26" s="57"/>
      <c r="L26" s="77">
        <f>J26+K26</f>
        <v>70.5</v>
      </c>
      <c r="M26" s="56">
        <v>60.8</v>
      </c>
      <c r="N26" s="57"/>
      <c r="O26" s="77">
        <f>M26+N26</f>
        <v>60.8</v>
      </c>
      <c r="P26" s="56">
        <v>51.04</v>
      </c>
      <c r="Q26" s="57"/>
      <c r="R26" s="77">
        <f>P26+Q26</f>
        <v>51.04</v>
      </c>
      <c r="S26" s="56">
        <v>43</v>
      </c>
      <c r="T26" s="57"/>
      <c r="U26" s="77">
        <f>S26+T26</f>
        <v>43</v>
      </c>
      <c r="V26" s="56">
        <v>42.5</v>
      </c>
      <c r="W26" s="57"/>
      <c r="X26" s="77">
        <f>V26+W26</f>
        <v>42.5</v>
      </c>
      <c r="Y26" s="56">
        <v>27</v>
      </c>
      <c r="Z26" s="57"/>
      <c r="AA26" s="77">
        <f>Y26+Z26</f>
        <v>27</v>
      </c>
      <c r="AB26" s="56">
        <v>63.6</v>
      </c>
      <c r="AC26" s="57"/>
      <c r="AD26" s="77">
        <f>AB26+AC26</f>
        <v>63.6</v>
      </c>
      <c r="AE26" s="56">
        <v>44</v>
      </c>
      <c r="AF26" s="57"/>
      <c r="AG26" s="77">
        <f>AE26+AF26</f>
        <v>44</v>
      </c>
      <c r="AH26" s="56">
        <v>32.51</v>
      </c>
      <c r="AI26" s="57"/>
      <c r="AJ26" s="77">
        <f>AH26+AI26</f>
        <v>32.51</v>
      </c>
      <c r="AK26" s="56">
        <v>31.09</v>
      </c>
      <c r="AL26" s="57"/>
      <c r="AM26" s="77">
        <f>AK26+AL26</f>
        <v>31.09</v>
      </c>
      <c r="AN26" s="56">
        <v>28.2</v>
      </c>
      <c r="AO26" s="57"/>
      <c r="AP26" s="77">
        <f>AN26+AO26</f>
        <v>28.2</v>
      </c>
      <c r="AQ26" s="56">
        <v>52</v>
      </c>
      <c r="AR26" s="57"/>
      <c r="AS26" s="77">
        <f>AQ26+AR26</f>
        <v>52</v>
      </c>
      <c r="AT26" s="56">
        <v>26.7</v>
      </c>
      <c r="AU26" s="57"/>
      <c r="AV26" s="77">
        <f>AT26+AU26</f>
        <v>26.7</v>
      </c>
      <c r="AW26" s="56">
        <v>68.8</v>
      </c>
      <c r="AX26" s="57"/>
      <c r="AY26" s="77">
        <f>AW26+AX26</f>
        <v>68.8</v>
      </c>
      <c r="AZ26" s="56">
        <f>SUM(AY26,AV26,AS26,AP26,AM26,AJ26,AG26,AD26,AA26,X26,U26,R26,O26,L26,I26)</f>
        <v>681.74</v>
      </c>
      <c r="BA26" s="60">
        <v>1</v>
      </c>
      <c r="BB26" s="61">
        <f>RANK(AZ26,$AZ$3:$AZ$60,1)</f>
        <v>2</v>
      </c>
      <c r="BC26" s="73"/>
      <c r="BD26" s="73"/>
      <c r="BE26" s="73"/>
      <c r="BF26" s="73"/>
      <c r="BG26" s="73"/>
      <c r="BH26" s="73"/>
      <c r="BI26" s="73"/>
      <c r="BJ26" s="71"/>
      <c r="BK26" s="71"/>
      <c r="BL26" s="71"/>
    </row>
    <row r="27" spans="1:64" s="72" customFormat="1" ht="23" customHeight="1">
      <c r="A27" s="63">
        <v>28</v>
      </c>
      <c r="B27" s="64" t="s">
        <v>95</v>
      </c>
      <c r="C27" s="64" t="s">
        <v>96</v>
      </c>
      <c r="D27" s="64" t="s">
        <v>71</v>
      </c>
      <c r="E27" s="65">
        <v>1982</v>
      </c>
      <c r="F27" s="65">
        <v>8</v>
      </c>
      <c r="G27" s="56">
        <v>52</v>
      </c>
      <c r="H27" s="57"/>
      <c r="I27" s="77">
        <f>G27+H27</f>
        <v>52</v>
      </c>
      <c r="J27" s="56">
        <v>86.9</v>
      </c>
      <c r="K27" s="57"/>
      <c r="L27" s="77">
        <f>J27+K27</f>
        <v>86.9</v>
      </c>
      <c r="M27" s="56">
        <v>68.81</v>
      </c>
      <c r="N27" s="57"/>
      <c r="O27" s="77">
        <f>M27+N27</f>
        <v>68.81</v>
      </c>
      <c r="P27" s="56">
        <v>70.3</v>
      </c>
      <c r="Q27" s="57"/>
      <c r="R27" s="77">
        <f>P27+Q27</f>
        <v>70.3</v>
      </c>
      <c r="S27" s="56">
        <v>46.1</v>
      </c>
      <c r="T27" s="57"/>
      <c r="U27" s="77">
        <f>S27+T27</f>
        <v>46.1</v>
      </c>
      <c r="V27" s="56">
        <v>47.85</v>
      </c>
      <c r="W27" s="57"/>
      <c r="X27" s="77">
        <f>V27+W27</f>
        <v>47.85</v>
      </c>
      <c r="Y27" s="56">
        <v>31</v>
      </c>
      <c r="Z27" s="57"/>
      <c r="AA27" s="77">
        <f>Y27+Z27</f>
        <v>31</v>
      </c>
      <c r="AB27" s="56">
        <v>81.599999999999994</v>
      </c>
      <c r="AC27" s="57"/>
      <c r="AD27" s="77">
        <f>AB27+AC27</f>
        <v>81.599999999999994</v>
      </c>
      <c r="AE27" s="56">
        <v>57.4</v>
      </c>
      <c r="AF27" s="57">
        <v>10</v>
      </c>
      <c r="AG27" s="77">
        <f>AE27+AF27</f>
        <v>67.400000000000006</v>
      </c>
      <c r="AH27" s="56">
        <v>37.479999999999997</v>
      </c>
      <c r="AI27" s="57"/>
      <c r="AJ27" s="77">
        <f>AH27+AI27</f>
        <v>37.479999999999997</v>
      </c>
      <c r="AK27" s="56">
        <v>40.82</v>
      </c>
      <c r="AL27" s="57"/>
      <c r="AM27" s="77">
        <f>AK27+AL27</f>
        <v>40.82</v>
      </c>
      <c r="AN27" s="56">
        <v>32.299999999999997</v>
      </c>
      <c r="AO27" s="57"/>
      <c r="AP27" s="77">
        <f>AN27+AO27</f>
        <v>32.299999999999997</v>
      </c>
      <c r="AQ27" s="56">
        <v>64</v>
      </c>
      <c r="AR27" s="57"/>
      <c r="AS27" s="77">
        <f>AQ27+AR27</f>
        <v>64</v>
      </c>
      <c r="AT27" s="56">
        <v>38</v>
      </c>
      <c r="AU27" s="57"/>
      <c r="AV27" s="77">
        <f>AT27+AU27</f>
        <v>38</v>
      </c>
      <c r="AW27" s="56">
        <v>84.9</v>
      </c>
      <c r="AX27" s="57"/>
      <c r="AY27" s="77">
        <f>AW27+AX27</f>
        <v>84.9</v>
      </c>
      <c r="AZ27" s="56">
        <f>SUM(AY27,AV27,AS27,AP27,AM27,AJ27,AG27,AD27,AA27,X27,U27,R27,O27,L27,I27)</f>
        <v>849.45999999999992</v>
      </c>
      <c r="BA27" s="60">
        <v>21</v>
      </c>
      <c r="BB27" s="61">
        <f>RANK(AZ27,$AZ$3:$AZ$60,1)</f>
        <v>39</v>
      </c>
      <c r="BC27" s="73"/>
      <c r="BD27" s="73"/>
      <c r="BE27" s="73"/>
      <c r="BF27" s="73"/>
      <c r="BG27" s="73"/>
      <c r="BH27" s="73"/>
      <c r="BI27" s="73"/>
      <c r="BJ27" s="71"/>
      <c r="BK27" s="71"/>
      <c r="BL27" s="71"/>
    </row>
    <row r="28" spans="1:64" s="72" customFormat="1" ht="23" customHeight="1">
      <c r="A28" s="63">
        <v>29</v>
      </c>
      <c r="B28" s="64" t="s">
        <v>97</v>
      </c>
      <c r="C28" s="64" t="s">
        <v>98</v>
      </c>
      <c r="D28" s="64" t="s">
        <v>99</v>
      </c>
      <c r="E28" s="65">
        <v>1987</v>
      </c>
      <c r="F28" s="65">
        <v>8</v>
      </c>
      <c r="G28" s="56">
        <v>46</v>
      </c>
      <c r="H28" s="57"/>
      <c r="I28" s="77">
        <f>G28+H28</f>
        <v>46</v>
      </c>
      <c r="J28" s="56">
        <v>73.900000000000006</v>
      </c>
      <c r="K28" s="57"/>
      <c r="L28" s="77">
        <f>J28+K28</f>
        <v>73.900000000000006</v>
      </c>
      <c r="M28" s="56">
        <v>61.8</v>
      </c>
      <c r="N28" s="57"/>
      <c r="O28" s="77">
        <f>M28+N28</f>
        <v>61.8</v>
      </c>
      <c r="P28" s="56">
        <v>49.57</v>
      </c>
      <c r="Q28" s="57"/>
      <c r="R28" s="77">
        <f>P28+Q28</f>
        <v>49.57</v>
      </c>
      <c r="S28" s="56">
        <v>47.5</v>
      </c>
      <c r="T28" s="57"/>
      <c r="U28" s="77">
        <f>S28+T28</f>
        <v>47.5</v>
      </c>
      <c r="V28" s="58">
        <v>44.38</v>
      </c>
      <c r="W28" s="59"/>
      <c r="X28" s="77">
        <f>V28+W28</f>
        <v>44.38</v>
      </c>
      <c r="Y28" s="56">
        <v>28</v>
      </c>
      <c r="Z28" s="57"/>
      <c r="AA28" s="77">
        <f>Y28+Z28</f>
        <v>28</v>
      </c>
      <c r="AB28" s="56">
        <v>65</v>
      </c>
      <c r="AC28" s="57"/>
      <c r="AD28" s="77">
        <f>AB28+AC28</f>
        <v>65</v>
      </c>
      <c r="AE28" s="58">
        <v>46.9</v>
      </c>
      <c r="AF28" s="59"/>
      <c r="AG28" s="77">
        <f>AE28+AF28</f>
        <v>46.9</v>
      </c>
      <c r="AH28" s="58">
        <v>33.03</v>
      </c>
      <c r="AI28" s="59"/>
      <c r="AJ28" s="77">
        <f>AH28+AI28</f>
        <v>33.03</v>
      </c>
      <c r="AK28" s="56">
        <v>33.159999999999997</v>
      </c>
      <c r="AL28" s="57"/>
      <c r="AM28" s="77">
        <f>AK28+AL28</f>
        <v>33.159999999999997</v>
      </c>
      <c r="AN28" s="56">
        <v>28.5</v>
      </c>
      <c r="AO28" s="57"/>
      <c r="AP28" s="77">
        <f>AN28+AO28</f>
        <v>28.5</v>
      </c>
      <c r="AQ28" s="56">
        <v>52</v>
      </c>
      <c r="AR28" s="57"/>
      <c r="AS28" s="77">
        <f>AQ28+AR28</f>
        <v>52</v>
      </c>
      <c r="AT28" s="56">
        <v>26.5</v>
      </c>
      <c r="AU28" s="57"/>
      <c r="AV28" s="77">
        <f>AT28+AU28</f>
        <v>26.5</v>
      </c>
      <c r="AW28" s="56">
        <v>61.8</v>
      </c>
      <c r="AX28" s="57"/>
      <c r="AY28" s="77">
        <f>AW28+AX28</f>
        <v>61.8</v>
      </c>
      <c r="AZ28" s="56">
        <f>SUM(AY28,AV28,AS28,AP28,AM28,AJ28,AG28,AD28,AA28,X28,U28,R28,O28,L28,I28)</f>
        <v>698.04</v>
      </c>
      <c r="BA28" s="66">
        <v>1</v>
      </c>
      <c r="BB28" s="61">
        <f>RANK(AZ28,$AZ$3:$AZ$60,1)</f>
        <v>4</v>
      </c>
      <c r="BC28" s="62"/>
      <c r="BD28" s="62"/>
      <c r="BE28" s="62"/>
      <c r="BF28" s="70"/>
      <c r="BG28" s="70"/>
      <c r="BH28" s="70"/>
      <c r="BI28" s="62"/>
      <c r="BJ28" s="71"/>
      <c r="BK28" s="71"/>
      <c r="BL28" s="71"/>
    </row>
    <row r="29" spans="1:64" s="72" customFormat="1" ht="23" customHeight="1">
      <c r="A29" s="63">
        <v>30</v>
      </c>
      <c r="B29" s="64" t="s">
        <v>100</v>
      </c>
      <c r="C29" s="64" t="s">
        <v>101</v>
      </c>
      <c r="D29" s="64" t="s">
        <v>102</v>
      </c>
      <c r="E29" s="65">
        <v>1989</v>
      </c>
      <c r="F29" s="65">
        <v>8</v>
      </c>
      <c r="G29" s="56">
        <v>50</v>
      </c>
      <c r="H29" s="57"/>
      <c r="I29" s="77">
        <f>G29+H29</f>
        <v>50</v>
      </c>
      <c r="J29" s="56">
        <v>73.900000000000006</v>
      </c>
      <c r="K29" s="57">
        <v>20</v>
      </c>
      <c r="L29" s="77">
        <f>J29+K29</f>
        <v>93.9</v>
      </c>
      <c r="M29" s="56">
        <v>73.47</v>
      </c>
      <c r="N29" s="57"/>
      <c r="O29" s="77">
        <f>M29+N29</f>
        <v>73.47</v>
      </c>
      <c r="P29" s="56">
        <v>64.34</v>
      </c>
      <c r="Q29" s="57"/>
      <c r="R29" s="77">
        <f>P29+Q29</f>
        <v>64.34</v>
      </c>
      <c r="S29" s="56">
        <v>51.4</v>
      </c>
      <c r="T29" s="57">
        <v>5</v>
      </c>
      <c r="U29" s="77">
        <f>S29+T29</f>
        <v>56.4</v>
      </c>
      <c r="V29" s="56">
        <v>49.22</v>
      </c>
      <c r="W29" s="57"/>
      <c r="X29" s="77">
        <f>V29+W29</f>
        <v>49.22</v>
      </c>
      <c r="Y29" s="56">
        <v>31</v>
      </c>
      <c r="Z29" s="57"/>
      <c r="AA29" s="77">
        <f>Y29+Z29</f>
        <v>31</v>
      </c>
      <c r="AB29" s="56">
        <v>73</v>
      </c>
      <c r="AC29" s="57"/>
      <c r="AD29" s="77">
        <f>AB29+AC29</f>
        <v>73</v>
      </c>
      <c r="AE29" s="58">
        <v>65</v>
      </c>
      <c r="AF29" s="59"/>
      <c r="AG29" s="77">
        <f>AE29+AF29</f>
        <v>65</v>
      </c>
      <c r="AH29" s="58">
        <v>37.25</v>
      </c>
      <c r="AI29" s="59"/>
      <c r="AJ29" s="77">
        <f>AH29+AI29</f>
        <v>37.25</v>
      </c>
      <c r="AK29" s="56">
        <v>35.75</v>
      </c>
      <c r="AL29" s="57"/>
      <c r="AM29" s="77">
        <f>AK29+AL29</f>
        <v>35.75</v>
      </c>
      <c r="AN29" s="56">
        <v>30.7</v>
      </c>
      <c r="AO29" s="57"/>
      <c r="AP29" s="77">
        <f>AN29+AO29</f>
        <v>30.7</v>
      </c>
      <c r="AQ29" s="56">
        <v>59</v>
      </c>
      <c r="AR29" s="57"/>
      <c r="AS29" s="77">
        <f>AQ29+AR29</f>
        <v>59</v>
      </c>
      <c r="AT29" s="56">
        <v>32.200000000000003</v>
      </c>
      <c r="AU29" s="57"/>
      <c r="AV29" s="77">
        <f>AT29+AU29</f>
        <v>32.200000000000003</v>
      </c>
      <c r="AW29" s="56">
        <v>82.4</v>
      </c>
      <c r="AX29" s="57"/>
      <c r="AY29" s="77">
        <f>AW29+AX29</f>
        <v>82.4</v>
      </c>
      <c r="AZ29" s="56">
        <f>SUM(AY29,AV29,AS29,AP29,AM29,AJ29,AG29,AD29,AA29,X29,U29,R29,O29,L29,I29)</f>
        <v>833.63</v>
      </c>
      <c r="BA29" s="60">
        <v>17</v>
      </c>
      <c r="BB29" s="61">
        <f>RANK(AZ29,$AZ$3:$AZ$60,1)</f>
        <v>35</v>
      </c>
      <c r="BC29" s="73"/>
      <c r="BD29" s="73"/>
      <c r="BE29" s="73"/>
      <c r="BF29" s="73"/>
      <c r="BG29" s="73"/>
      <c r="BH29" s="73"/>
      <c r="BI29" s="73"/>
      <c r="BJ29" s="71"/>
      <c r="BK29" s="71"/>
      <c r="BL29" s="71"/>
    </row>
    <row r="30" spans="1:64" s="72" customFormat="1" ht="23" customHeight="1">
      <c r="A30" s="63">
        <v>31</v>
      </c>
      <c r="B30" s="64" t="s">
        <v>103</v>
      </c>
      <c r="C30" s="64" t="s">
        <v>104</v>
      </c>
      <c r="D30" s="64" t="s">
        <v>105</v>
      </c>
      <c r="E30" s="65">
        <v>1989</v>
      </c>
      <c r="F30" s="65">
        <v>8</v>
      </c>
      <c r="G30" s="56">
        <v>45</v>
      </c>
      <c r="H30" s="57"/>
      <c r="I30" s="77">
        <f>G30+H30</f>
        <v>45</v>
      </c>
      <c r="J30" s="56">
        <v>82.3</v>
      </c>
      <c r="K30" s="57"/>
      <c r="L30" s="77">
        <f>J30+K30</f>
        <v>82.3</v>
      </c>
      <c r="M30" s="56">
        <v>64.400000000000006</v>
      </c>
      <c r="N30" s="57"/>
      <c r="O30" s="77">
        <f>M30+N30</f>
        <v>64.400000000000006</v>
      </c>
      <c r="P30" s="56">
        <v>57.44</v>
      </c>
      <c r="Q30" s="57"/>
      <c r="R30" s="77">
        <f>P30+Q30</f>
        <v>57.44</v>
      </c>
      <c r="S30" s="56">
        <v>47.3</v>
      </c>
      <c r="T30" s="57"/>
      <c r="U30" s="77">
        <f>S30+T30</f>
        <v>47.3</v>
      </c>
      <c r="V30" s="56">
        <v>49.85</v>
      </c>
      <c r="W30" s="57"/>
      <c r="X30" s="77">
        <f>V30+W30</f>
        <v>49.85</v>
      </c>
      <c r="Y30" s="56">
        <v>31</v>
      </c>
      <c r="Z30" s="57"/>
      <c r="AA30" s="77">
        <f>Y30+Z30</f>
        <v>31</v>
      </c>
      <c r="AB30" s="58">
        <v>65.8</v>
      </c>
      <c r="AC30" s="59"/>
      <c r="AD30" s="77">
        <f>AB30+AC30</f>
        <v>65.8</v>
      </c>
      <c r="AE30" s="58">
        <v>50.5</v>
      </c>
      <c r="AF30" s="59"/>
      <c r="AG30" s="77">
        <f>AE30+AF30</f>
        <v>50.5</v>
      </c>
      <c r="AH30" s="58">
        <v>35.93</v>
      </c>
      <c r="AI30" s="59"/>
      <c r="AJ30" s="77">
        <f>AH30+AI30</f>
        <v>35.93</v>
      </c>
      <c r="AK30" s="56">
        <v>32.909999999999997</v>
      </c>
      <c r="AL30" s="57"/>
      <c r="AM30" s="77">
        <f>AK30+AL30</f>
        <v>32.909999999999997</v>
      </c>
      <c r="AN30" s="56">
        <v>30</v>
      </c>
      <c r="AO30" s="57"/>
      <c r="AP30" s="77">
        <f>AN30+AO30</f>
        <v>30</v>
      </c>
      <c r="AQ30" s="56">
        <v>55</v>
      </c>
      <c r="AR30" s="57"/>
      <c r="AS30" s="77">
        <f>AQ30+AR30</f>
        <v>55</v>
      </c>
      <c r="AT30" s="56">
        <v>33.9</v>
      </c>
      <c r="AU30" s="57"/>
      <c r="AV30" s="77">
        <f>AT30+AU30</f>
        <v>33.9</v>
      </c>
      <c r="AW30" s="56">
        <v>77.8</v>
      </c>
      <c r="AX30" s="57"/>
      <c r="AY30" s="77">
        <f>AW30+AX30</f>
        <v>77.8</v>
      </c>
      <c r="AZ30" s="56">
        <f>SUM(AY30,AV30,AS30,AP30,AM30,AJ30,AG30,AD30,AA30,X30,U30,R30,O30,L30,I30)</f>
        <v>759.13</v>
      </c>
      <c r="BA30" s="60">
        <v>10</v>
      </c>
      <c r="BB30" s="61">
        <f>RANK(AZ30,$AZ$3:$AZ$60,1)</f>
        <v>19</v>
      </c>
      <c r="BC30" s="73"/>
      <c r="BD30" s="73"/>
      <c r="BE30" s="73"/>
      <c r="BF30" s="73"/>
      <c r="BG30" s="73"/>
      <c r="BH30" s="73"/>
      <c r="BI30" s="73"/>
      <c r="BJ30" s="71"/>
      <c r="BK30" s="71"/>
      <c r="BL30" s="71"/>
    </row>
    <row r="31" spans="1:64" s="72" customFormat="1" ht="23" customHeight="1">
      <c r="A31" s="63">
        <v>32</v>
      </c>
      <c r="B31" s="64" t="s">
        <v>106</v>
      </c>
      <c r="C31" s="64" t="s">
        <v>107</v>
      </c>
      <c r="D31" s="64" t="s">
        <v>105</v>
      </c>
      <c r="E31" s="65">
        <v>1989</v>
      </c>
      <c r="F31" s="65">
        <v>8</v>
      </c>
      <c r="G31" s="56">
        <v>42</v>
      </c>
      <c r="H31" s="57"/>
      <c r="I31" s="77">
        <f>G31+H31</f>
        <v>42</v>
      </c>
      <c r="J31" s="56">
        <v>77</v>
      </c>
      <c r="K31" s="57"/>
      <c r="L31" s="77">
        <f>J31+K31</f>
        <v>77</v>
      </c>
      <c r="M31" s="56">
        <v>62.59</v>
      </c>
      <c r="N31" s="57"/>
      <c r="O31" s="77">
        <f>M31+N31</f>
        <v>62.59</v>
      </c>
      <c r="P31" s="56">
        <v>54.84</v>
      </c>
      <c r="Q31" s="57"/>
      <c r="R31" s="77">
        <f>P31+Q31</f>
        <v>54.84</v>
      </c>
      <c r="S31" s="56">
        <v>43.5</v>
      </c>
      <c r="T31" s="57"/>
      <c r="U31" s="77">
        <f>S31+T31</f>
        <v>43.5</v>
      </c>
      <c r="V31" s="56">
        <v>47.16</v>
      </c>
      <c r="W31" s="57"/>
      <c r="X31" s="77">
        <f>V31+W31</f>
        <v>47.16</v>
      </c>
      <c r="Y31" s="56">
        <v>28</v>
      </c>
      <c r="Z31" s="57"/>
      <c r="AA31" s="77">
        <f>Y31+Z31</f>
        <v>28</v>
      </c>
      <c r="AB31" s="58">
        <v>65.099999999999994</v>
      </c>
      <c r="AC31" s="59"/>
      <c r="AD31" s="77">
        <f>AB31+AC31</f>
        <v>65.099999999999994</v>
      </c>
      <c r="AE31" s="58">
        <v>47.6</v>
      </c>
      <c r="AF31" s="59"/>
      <c r="AG31" s="77">
        <f>AE31+AF31</f>
        <v>47.6</v>
      </c>
      <c r="AH31" s="58">
        <v>34.799999999999997</v>
      </c>
      <c r="AI31" s="59"/>
      <c r="AJ31" s="77">
        <f>AH31+AI31</f>
        <v>34.799999999999997</v>
      </c>
      <c r="AK31" s="56">
        <v>31.46</v>
      </c>
      <c r="AL31" s="57"/>
      <c r="AM31" s="77">
        <f>AK31+AL31</f>
        <v>31.46</v>
      </c>
      <c r="AN31" s="56">
        <v>28.5</v>
      </c>
      <c r="AO31" s="57"/>
      <c r="AP31" s="77">
        <f>AN31+AO31</f>
        <v>28.5</v>
      </c>
      <c r="AQ31" s="56">
        <v>54</v>
      </c>
      <c r="AR31" s="57"/>
      <c r="AS31" s="77">
        <f>AQ31+AR31</f>
        <v>54</v>
      </c>
      <c r="AT31" s="56">
        <v>31.2</v>
      </c>
      <c r="AU31" s="57"/>
      <c r="AV31" s="77">
        <f>AT31+AU31</f>
        <v>31.2</v>
      </c>
      <c r="AW31" s="56">
        <v>76.8</v>
      </c>
      <c r="AX31" s="57"/>
      <c r="AY31" s="77">
        <f>AW31+AX31</f>
        <v>76.8</v>
      </c>
      <c r="AZ31" s="56">
        <f>SUM(AY31,AV31,AS31,AP31,AM31,AJ31,AG31,AD31,AA31,X31,U31,R31,O31,L31,I31)</f>
        <v>724.55000000000007</v>
      </c>
      <c r="BA31" s="60">
        <v>6</v>
      </c>
      <c r="BB31" s="61">
        <f>RANK(AZ31,$AZ$3:$AZ$60,1)</f>
        <v>11</v>
      </c>
      <c r="BC31" s="73"/>
      <c r="BD31" s="73"/>
      <c r="BE31" s="73"/>
      <c r="BF31" s="73"/>
      <c r="BG31" s="73"/>
      <c r="BH31" s="73"/>
      <c r="BI31" s="73"/>
      <c r="BJ31" s="71"/>
      <c r="BK31" s="71"/>
      <c r="BL31" s="71"/>
    </row>
    <row r="32" spans="1:64" s="72" customFormat="1" ht="23" customHeight="1">
      <c r="A32" s="63">
        <v>33</v>
      </c>
      <c r="B32" s="64" t="s">
        <v>108</v>
      </c>
      <c r="C32" s="64" t="s">
        <v>109</v>
      </c>
      <c r="D32" s="64" t="s">
        <v>110</v>
      </c>
      <c r="E32" s="65">
        <v>1990</v>
      </c>
      <c r="F32" s="65">
        <v>8</v>
      </c>
      <c r="G32" s="56">
        <v>49</v>
      </c>
      <c r="H32" s="59"/>
      <c r="I32" s="77">
        <f>G32+H32</f>
        <v>49</v>
      </c>
      <c r="J32" s="58">
        <v>83.1</v>
      </c>
      <c r="K32" s="59"/>
      <c r="L32" s="77">
        <f>J32+K32</f>
        <v>83.1</v>
      </c>
      <c r="M32" s="58">
        <v>66.7</v>
      </c>
      <c r="N32" s="59"/>
      <c r="O32" s="77">
        <f>M32+N32</f>
        <v>66.7</v>
      </c>
      <c r="P32" s="58">
        <v>59.81</v>
      </c>
      <c r="Q32" s="59"/>
      <c r="R32" s="77">
        <f>P32+Q32</f>
        <v>59.81</v>
      </c>
      <c r="S32" s="58">
        <v>53.4</v>
      </c>
      <c r="T32" s="59"/>
      <c r="U32" s="77">
        <f>S32+T32</f>
        <v>53.4</v>
      </c>
      <c r="V32" s="58">
        <v>45.5</v>
      </c>
      <c r="W32" s="59"/>
      <c r="X32" s="77">
        <f>V32+W32</f>
        <v>45.5</v>
      </c>
      <c r="Y32" s="58">
        <v>32</v>
      </c>
      <c r="Z32" s="59"/>
      <c r="AA32" s="77">
        <f>Y32+Z32</f>
        <v>32</v>
      </c>
      <c r="AB32" s="58">
        <v>67.599999999999994</v>
      </c>
      <c r="AC32" s="59"/>
      <c r="AD32" s="77">
        <f>AB32+AC32</f>
        <v>67.599999999999994</v>
      </c>
      <c r="AE32" s="58">
        <v>56.9</v>
      </c>
      <c r="AF32" s="59"/>
      <c r="AG32" s="77">
        <f>AE32+AF32</f>
        <v>56.9</v>
      </c>
      <c r="AH32" s="58">
        <v>38</v>
      </c>
      <c r="AI32" s="59"/>
      <c r="AJ32" s="77">
        <f>AH32+AI32</f>
        <v>38</v>
      </c>
      <c r="AK32" s="58">
        <v>36.43</v>
      </c>
      <c r="AL32" s="59"/>
      <c r="AM32" s="77">
        <f>AK32+AL32</f>
        <v>36.43</v>
      </c>
      <c r="AN32" s="58">
        <v>39.4</v>
      </c>
      <c r="AO32" s="59"/>
      <c r="AP32" s="77">
        <f>AN32+AO32</f>
        <v>39.4</v>
      </c>
      <c r="AQ32" s="58">
        <v>60</v>
      </c>
      <c r="AR32" s="59">
        <v>5</v>
      </c>
      <c r="AS32" s="77">
        <f>AQ32+AR32</f>
        <v>65</v>
      </c>
      <c r="AT32" s="58">
        <v>32</v>
      </c>
      <c r="AU32" s="59"/>
      <c r="AV32" s="77">
        <f>AT32+AU32</f>
        <v>32</v>
      </c>
      <c r="AW32" s="58">
        <v>87.3</v>
      </c>
      <c r="AX32" s="59"/>
      <c r="AY32" s="77">
        <f>AW32+AX32</f>
        <v>87.3</v>
      </c>
      <c r="AZ32" s="56">
        <f>SUM(AY32,AV32,AS32,AP32,AM32,AJ32,AG32,AD32,AA32,X32,U32,R32,O32,L32,I32)</f>
        <v>812.14</v>
      </c>
      <c r="BA32" s="79">
        <v>16</v>
      </c>
      <c r="BB32" s="61">
        <f>RANK(AZ32,$AZ$3:$AZ$60,1)</f>
        <v>32</v>
      </c>
      <c r="BC32" s="73"/>
      <c r="BD32" s="73"/>
      <c r="BE32" s="73"/>
      <c r="BF32" s="73"/>
      <c r="BG32" s="73"/>
      <c r="BH32" s="73"/>
      <c r="BI32" s="73"/>
      <c r="BJ32" s="71"/>
      <c r="BK32" s="71"/>
      <c r="BL32" s="71"/>
    </row>
    <row r="33" spans="1:64" s="72" customFormat="1" ht="23" customHeight="1">
      <c r="A33" s="63">
        <v>34</v>
      </c>
      <c r="B33" s="64" t="s">
        <v>111</v>
      </c>
      <c r="C33" s="64" t="s">
        <v>112</v>
      </c>
      <c r="D33" s="64" t="s">
        <v>110</v>
      </c>
      <c r="E33" s="65"/>
      <c r="F33" s="65">
        <v>8</v>
      </c>
      <c r="G33" s="56">
        <v>71</v>
      </c>
      <c r="H33" s="57">
        <v>5</v>
      </c>
      <c r="I33" s="77">
        <f>G33+H33</f>
        <v>76</v>
      </c>
      <c r="J33" s="56">
        <v>89.3</v>
      </c>
      <c r="K33" s="57"/>
      <c r="L33" s="77">
        <f>J33+K33</f>
        <v>89.3</v>
      </c>
      <c r="M33" s="56">
        <v>57.3</v>
      </c>
      <c r="N33" s="57">
        <v>20</v>
      </c>
      <c r="O33" s="77">
        <f>M33+N33</f>
        <v>77.3</v>
      </c>
      <c r="P33" s="56">
        <v>51.68</v>
      </c>
      <c r="Q33" s="57">
        <v>20</v>
      </c>
      <c r="R33" s="77">
        <f>P33+Q33</f>
        <v>71.680000000000007</v>
      </c>
      <c r="S33" s="56">
        <v>49.6</v>
      </c>
      <c r="T33" s="57"/>
      <c r="U33" s="77">
        <f>S33+T33</f>
        <v>49.6</v>
      </c>
      <c r="V33" s="56">
        <v>45.97</v>
      </c>
      <c r="W33" s="57"/>
      <c r="X33" s="77">
        <f>V33+W33</f>
        <v>45.97</v>
      </c>
      <c r="Y33" s="56">
        <v>37</v>
      </c>
      <c r="Z33" s="57"/>
      <c r="AA33" s="77">
        <f>Y33+Z33</f>
        <v>37</v>
      </c>
      <c r="AB33" s="56">
        <v>74.900000000000006</v>
      </c>
      <c r="AC33" s="57"/>
      <c r="AD33" s="77">
        <f>AB33+AC33</f>
        <v>74.900000000000006</v>
      </c>
      <c r="AE33" s="56">
        <v>55.6</v>
      </c>
      <c r="AF33" s="57"/>
      <c r="AG33" s="77">
        <f>AE33+AF33</f>
        <v>55.6</v>
      </c>
      <c r="AH33" s="56">
        <v>41.05</v>
      </c>
      <c r="AI33" s="57"/>
      <c r="AJ33" s="77">
        <f>AH33+AI33</f>
        <v>41.05</v>
      </c>
      <c r="AK33" s="56">
        <v>36.880000000000003</v>
      </c>
      <c r="AL33" s="57"/>
      <c r="AM33" s="77">
        <f>AK33+AL33</f>
        <v>36.880000000000003</v>
      </c>
      <c r="AN33" s="56">
        <v>42.8</v>
      </c>
      <c r="AO33" s="57"/>
      <c r="AP33" s="77">
        <f>AN33+AO33</f>
        <v>42.8</v>
      </c>
      <c r="AQ33" s="56">
        <v>62</v>
      </c>
      <c r="AR33" s="57"/>
      <c r="AS33" s="77">
        <f>AQ33+AR33</f>
        <v>62</v>
      </c>
      <c r="AT33" s="56">
        <v>34.5</v>
      </c>
      <c r="AU33" s="57"/>
      <c r="AV33" s="77">
        <f>AT33+AU33</f>
        <v>34.5</v>
      </c>
      <c r="AW33" s="56">
        <v>61.8</v>
      </c>
      <c r="AX33" s="57">
        <v>20</v>
      </c>
      <c r="AY33" s="77">
        <f>AW33+AX33</f>
        <v>81.8</v>
      </c>
      <c r="AZ33" s="56">
        <f>SUM(AY33,AV33,AS33,AP33,AM33,AJ33,AG33,AD33,AA33,X33,U33,R33,O33,L33,I33)</f>
        <v>876.38000000000011</v>
      </c>
      <c r="BA33" s="60">
        <v>24</v>
      </c>
      <c r="BB33" s="61">
        <f>RANK(AZ33,$AZ$3:$AZ$60,1)</f>
        <v>43</v>
      </c>
      <c r="BC33" s="73"/>
      <c r="BD33" s="73"/>
      <c r="BE33" s="73"/>
      <c r="BF33" s="73"/>
      <c r="BG33" s="73"/>
      <c r="BH33" s="73"/>
      <c r="BI33" s="73"/>
      <c r="BJ33" s="71"/>
      <c r="BK33" s="71"/>
      <c r="BL33" s="71"/>
    </row>
    <row r="34" spans="1:64" s="72" customFormat="1" ht="23" customHeight="1">
      <c r="A34" s="63">
        <v>35</v>
      </c>
      <c r="B34" s="64" t="s">
        <v>114</v>
      </c>
      <c r="C34" s="64" t="s">
        <v>115</v>
      </c>
      <c r="D34" s="64" t="s">
        <v>110</v>
      </c>
      <c r="E34" s="65">
        <v>1992</v>
      </c>
      <c r="F34" s="65">
        <v>8</v>
      </c>
      <c r="G34" s="56">
        <v>69</v>
      </c>
      <c r="H34" s="57"/>
      <c r="I34" s="77">
        <f>G34+H34</f>
        <v>69</v>
      </c>
      <c r="J34" s="56">
        <v>89.5</v>
      </c>
      <c r="K34" s="57"/>
      <c r="L34" s="77">
        <f>J34+K34</f>
        <v>89.5</v>
      </c>
      <c r="M34" s="56">
        <v>93.5</v>
      </c>
      <c r="N34" s="57">
        <v>5</v>
      </c>
      <c r="O34" s="77">
        <f>M34+N34</f>
        <v>98.5</v>
      </c>
      <c r="P34" s="56">
        <v>51.68</v>
      </c>
      <c r="Q34" s="57">
        <v>20</v>
      </c>
      <c r="R34" s="77">
        <f>P34+Q34</f>
        <v>71.680000000000007</v>
      </c>
      <c r="S34" s="56">
        <v>60.6</v>
      </c>
      <c r="T34" s="57"/>
      <c r="U34" s="77">
        <f>S34+T34</f>
        <v>60.6</v>
      </c>
      <c r="V34" s="56">
        <v>54.25</v>
      </c>
      <c r="W34" s="57"/>
      <c r="X34" s="77">
        <f>V34+W34</f>
        <v>54.25</v>
      </c>
      <c r="Y34" s="56">
        <v>36</v>
      </c>
      <c r="Z34" s="57"/>
      <c r="AA34" s="77">
        <f>Y34+Z34</f>
        <v>36</v>
      </c>
      <c r="AB34" s="56">
        <v>84.6</v>
      </c>
      <c r="AC34" s="57"/>
      <c r="AD34" s="77">
        <f>AB34+AC34</f>
        <v>84.6</v>
      </c>
      <c r="AE34" s="56">
        <v>61.2</v>
      </c>
      <c r="AF34" s="57"/>
      <c r="AG34" s="77">
        <f>AE34+AF34</f>
        <v>61.2</v>
      </c>
      <c r="AH34" s="56"/>
      <c r="AI34" s="57">
        <v>10000</v>
      </c>
      <c r="AJ34" s="77">
        <f>AH34+AI34</f>
        <v>10000</v>
      </c>
      <c r="AK34" s="56"/>
      <c r="AL34" s="57">
        <v>10000</v>
      </c>
      <c r="AM34" s="77">
        <f>AK34+AL34</f>
        <v>10000</v>
      </c>
      <c r="AN34" s="56"/>
      <c r="AO34" s="57">
        <v>10000</v>
      </c>
      <c r="AP34" s="77">
        <f>AN34+AO34</f>
        <v>10000</v>
      </c>
      <c r="AQ34" s="56"/>
      <c r="AR34" s="57">
        <v>10000</v>
      </c>
      <c r="AS34" s="77">
        <f>AQ34+AR34</f>
        <v>10000</v>
      </c>
      <c r="AT34" s="56"/>
      <c r="AU34" s="57">
        <v>10000</v>
      </c>
      <c r="AV34" s="77">
        <f>AT34+AU34</f>
        <v>10000</v>
      </c>
      <c r="AW34" s="56"/>
      <c r="AX34" s="57">
        <v>10000</v>
      </c>
      <c r="AY34" s="77">
        <f>AW34+AX34</f>
        <v>10000</v>
      </c>
      <c r="AZ34" s="56">
        <f>SUM(AY34,AV34,AS34,AP34,AM34,AJ34,AG34,AD34,AA34,X34,U34,R34,O34,L34,I34)</f>
        <v>60625.329999999994</v>
      </c>
      <c r="BA34" s="60">
        <v>31</v>
      </c>
      <c r="BB34" s="61">
        <f>RANK(AZ34,$AZ$3:$AZ$60,1)</f>
        <v>54</v>
      </c>
      <c r="BC34" s="73"/>
      <c r="BD34" s="73"/>
      <c r="BE34" s="73"/>
      <c r="BF34" s="73"/>
      <c r="BG34" s="73"/>
      <c r="BH34" s="73"/>
      <c r="BI34" s="73"/>
      <c r="BJ34" s="71"/>
      <c r="BK34" s="71"/>
      <c r="BL34" s="71"/>
    </row>
    <row r="35" spans="1:64" s="72" customFormat="1" ht="23" customHeight="1">
      <c r="A35" s="63">
        <v>36</v>
      </c>
      <c r="B35" s="64" t="s">
        <v>116</v>
      </c>
      <c r="C35" s="64" t="s">
        <v>117</v>
      </c>
      <c r="D35" s="64" t="s">
        <v>118</v>
      </c>
      <c r="E35" s="65">
        <v>1993</v>
      </c>
      <c r="F35" s="65">
        <v>8</v>
      </c>
      <c r="G35" s="56">
        <v>50</v>
      </c>
      <c r="H35" s="57"/>
      <c r="I35" s="77">
        <f>G35+H35</f>
        <v>50</v>
      </c>
      <c r="J35" s="56">
        <v>89.7</v>
      </c>
      <c r="K35" s="57"/>
      <c r="L35" s="77">
        <f>J35+K35</f>
        <v>89.7</v>
      </c>
      <c r="M35" s="56">
        <v>70.5</v>
      </c>
      <c r="N35" s="57"/>
      <c r="O35" s="77">
        <f>M35+N35</f>
        <v>70.5</v>
      </c>
      <c r="P35" s="56">
        <v>70.25</v>
      </c>
      <c r="Q35" s="57"/>
      <c r="R35" s="77">
        <f>P35+Q35</f>
        <v>70.25</v>
      </c>
      <c r="S35" s="58">
        <v>50.6</v>
      </c>
      <c r="T35" s="59"/>
      <c r="U35" s="77">
        <f>S35+T35</f>
        <v>50.6</v>
      </c>
      <c r="V35" s="56">
        <v>49.63</v>
      </c>
      <c r="W35" s="57"/>
      <c r="X35" s="77">
        <f>V35+W35</f>
        <v>49.63</v>
      </c>
      <c r="Y35" s="56">
        <v>33</v>
      </c>
      <c r="Z35" s="57"/>
      <c r="AA35" s="77">
        <f>Y35+Z35</f>
        <v>33</v>
      </c>
      <c r="AB35" s="56">
        <v>79.900000000000006</v>
      </c>
      <c r="AC35" s="57"/>
      <c r="AD35" s="77">
        <f>AB35+AC35</f>
        <v>79.900000000000006</v>
      </c>
      <c r="AE35" s="56">
        <v>65.7</v>
      </c>
      <c r="AF35" s="57"/>
      <c r="AG35" s="77">
        <f>AE35+AF35</f>
        <v>65.7</v>
      </c>
      <c r="AH35" s="56">
        <v>40.53</v>
      </c>
      <c r="AI35" s="57"/>
      <c r="AJ35" s="77">
        <f>AH35+AI35</f>
        <v>40.53</v>
      </c>
      <c r="AK35" s="56">
        <v>38.590000000000003</v>
      </c>
      <c r="AL35" s="57"/>
      <c r="AM35" s="77">
        <f>AK35+AL35</f>
        <v>38.590000000000003</v>
      </c>
      <c r="AN35" s="56">
        <v>32.1</v>
      </c>
      <c r="AO35" s="57"/>
      <c r="AP35" s="77">
        <f>AN35+AO35</f>
        <v>32.1</v>
      </c>
      <c r="AQ35" s="56">
        <v>66</v>
      </c>
      <c r="AR35" s="57"/>
      <c r="AS35" s="77">
        <f>AQ35+AR35</f>
        <v>66</v>
      </c>
      <c r="AT35" s="56">
        <v>40.299999999999997</v>
      </c>
      <c r="AU35" s="57"/>
      <c r="AV35" s="77">
        <f>AT35+AU35</f>
        <v>40.299999999999997</v>
      </c>
      <c r="AW35" s="56">
        <v>94.9</v>
      </c>
      <c r="AX35" s="57"/>
      <c r="AY35" s="77">
        <f>AW35+AX35</f>
        <v>94.9</v>
      </c>
      <c r="AZ35" s="56">
        <f>SUM(AY35,AV35,AS35,AP35,AM35,AJ35,AG35,AD35,AA35,X35,U35,R35,O35,L35,I35)</f>
        <v>871.7</v>
      </c>
      <c r="BA35" s="60">
        <v>23</v>
      </c>
      <c r="BB35" s="61">
        <f>RANK(AZ35,$AZ$3:$AZ$60,1)</f>
        <v>42</v>
      </c>
      <c r="BC35" s="73"/>
      <c r="BD35" s="73"/>
      <c r="BE35" s="73"/>
      <c r="BF35" s="73"/>
      <c r="BG35" s="73"/>
      <c r="BH35" s="73"/>
      <c r="BI35" s="73"/>
      <c r="BJ35" s="71"/>
      <c r="BK35" s="71"/>
      <c r="BL35" s="71"/>
    </row>
    <row r="36" spans="1:64" s="72" customFormat="1" ht="23" customHeight="1">
      <c r="A36" s="63">
        <v>37</v>
      </c>
      <c r="B36" s="64" t="s">
        <v>119</v>
      </c>
      <c r="C36" s="64" t="s">
        <v>120</v>
      </c>
      <c r="D36" s="64" t="s">
        <v>118</v>
      </c>
      <c r="E36" s="65">
        <v>1994</v>
      </c>
      <c r="F36" s="65">
        <v>8</v>
      </c>
      <c r="G36" s="56">
        <v>46</v>
      </c>
      <c r="H36" s="57"/>
      <c r="I36" s="77">
        <f>G36+H36</f>
        <v>46</v>
      </c>
      <c r="J36" s="56">
        <v>75.099999999999994</v>
      </c>
      <c r="K36" s="57"/>
      <c r="L36" s="77">
        <f>J36+K36</f>
        <v>75.099999999999994</v>
      </c>
      <c r="M36" s="56">
        <v>59.3</v>
      </c>
      <c r="N36" s="57"/>
      <c r="O36" s="77">
        <f>M36+N36</f>
        <v>59.3</v>
      </c>
      <c r="P36" s="56">
        <v>52.56</v>
      </c>
      <c r="Q36" s="57"/>
      <c r="R36" s="77">
        <f>P36+Q36</f>
        <v>52.56</v>
      </c>
      <c r="S36" s="56">
        <v>43.1</v>
      </c>
      <c r="T36" s="57"/>
      <c r="U36" s="77">
        <f>S36+T36</f>
        <v>43.1</v>
      </c>
      <c r="V36" s="56">
        <v>42.27</v>
      </c>
      <c r="W36" s="57"/>
      <c r="X36" s="77">
        <f>V36+W36</f>
        <v>42.27</v>
      </c>
      <c r="Y36" s="56">
        <v>27</v>
      </c>
      <c r="Z36" s="57"/>
      <c r="AA36" s="77">
        <f>Y36+Z36</f>
        <v>27</v>
      </c>
      <c r="AB36" s="56">
        <v>63.5</v>
      </c>
      <c r="AC36" s="57"/>
      <c r="AD36" s="77">
        <f>AB36+AC36</f>
        <v>63.5</v>
      </c>
      <c r="AE36" s="56">
        <v>45.6</v>
      </c>
      <c r="AF36" s="57"/>
      <c r="AG36" s="77">
        <f>AE36+AF36</f>
        <v>45.6</v>
      </c>
      <c r="AH36" s="56">
        <v>33.6</v>
      </c>
      <c r="AI36" s="57"/>
      <c r="AJ36" s="77">
        <f>AH36+AI36</f>
        <v>33.6</v>
      </c>
      <c r="AK36" s="56">
        <v>32.78</v>
      </c>
      <c r="AL36" s="57"/>
      <c r="AM36" s="77">
        <f>AK36+AL36</f>
        <v>32.78</v>
      </c>
      <c r="AN36" s="56">
        <v>29.1</v>
      </c>
      <c r="AO36" s="57"/>
      <c r="AP36" s="77">
        <f>AN36+AO36</f>
        <v>29.1</v>
      </c>
      <c r="AQ36" s="56">
        <v>52</v>
      </c>
      <c r="AR36" s="57"/>
      <c r="AS36" s="77">
        <f>AQ36+AR36</f>
        <v>52</v>
      </c>
      <c r="AT36" s="56">
        <v>28.1</v>
      </c>
      <c r="AU36" s="57"/>
      <c r="AV36" s="77">
        <f>AT36+AU36</f>
        <v>28.1</v>
      </c>
      <c r="AW36" s="56">
        <v>72.900000000000006</v>
      </c>
      <c r="AX36" s="57"/>
      <c r="AY36" s="77">
        <f>AW36+AX36</f>
        <v>72.900000000000006</v>
      </c>
      <c r="AZ36" s="56">
        <f>SUM(AY36,AV36,AS36,AP36,AM36,AJ36,AG36,AD36,AA36,X36,U36,R36,O36,L36,I36)</f>
        <v>702.91</v>
      </c>
      <c r="BA36" s="60">
        <v>2</v>
      </c>
      <c r="BB36" s="61">
        <f>RANK(AZ36,$AZ$3:$AZ$60,1)</f>
        <v>6</v>
      </c>
      <c r="BC36" s="62"/>
      <c r="BD36" s="62"/>
      <c r="BE36" s="62"/>
      <c r="BF36" s="70"/>
      <c r="BG36" s="70"/>
      <c r="BH36" s="70"/>
      <c r="BI36" s="62"/>
      <c r="BJ36" s="71"/>
      <c r="BK36" s="71"/>
      <c r="BL36" s="71"/>
    </row>
    <row r="37" spans="1:64" s="72" customFormat="1" ht="23" customHeight="1">
      <c r="A37" s="63">
        <v>38</v>
      </c>
      <c r="B37" s="64" t="s">
        <v>121</v>
      </c>
      <c r="C37" s="64" t="s">
        <v>122</v>
      </c>
      <c r="D37" s="64" t="s">
        <v>110</v>
      </c>
      <c r="E37" s="65">
        <v>1995</v>
      </c>
      <c r="F37" s="65">
        <v>8</v>
      </c>
      <c r="G37" s="56">
        <v>56</v>
      </c>
      <c r="H37" s="57"/>
      <c r="I37" s="77">
        <f>G37+H37</f>
        <v>56</v>
      </c>
      <c r="J37" s="56">
        <v>82.2</v>
      </c>
      <c r="K37" s="57"/>
      <c r="L37" s="77">
        <f>J37+K37</f>
        <v>82.2</v>
      </c>
      <c r="M37" s="56">
        <v>78.94</v>
      </c>
      <c r="N37" s="57"/>
      <c r="O37" s="77">
        <f>M37+N37</f>
        <v>78.94</v>
      </c>
      <c r="P37" s="56">
        <v>67.430000000000007</v>
      </c>
      <c r="Q37" s="57"/>
      <c r="R37" s="77">
        <f>P37+Q37</f>
        <v>67.430000000000007</v>
      </c>
      <c r="S37" s="56">
        <v>53.6</v>
      </c>
      <c r="T37" s="57"/>
      <c r="U37" s="77">
        <f>S37+T37</f>
        <v>53.6</v>
      </c>
      <c r="V37" s="56">
        <v>46.68</v>
      </c>
      <c r="W37" s="57"/>
      <c r="X37" s="77">
        <f>V37+W37</f>
        <v>46.68</v>
      </c>
      <c r="Y37" s="56">
        <v>31</v>
      </c>
      <c r="Z37" s="57"/>
      <c r="AA37" s="77">
        <f>Y37+Z37</f>
        <v>31</v>
      </c>
      <c r="AB37" s="58">
        <v>74.099999999999994</v>
      </c>
      <c r="AC37" s="59"/>
      <c r="AD37" s="77">
        <f>AB37+AC37</f>
        <v>74.099999999999994</v>
      </c>
      <c r="AE37" s="58">
        <v>56.9</v>
      </c>
      <c r="AF37" s="59"/>
      <c r="AG37" s="77">
        <f>AE37+AF37</f>
        <v>56.9</v>
      </c>
      <c r="AH37" s="58">
        <v>39.229999999999997</v>
      </c>
      <c r="AI37" s="59"/>
      <c r="AJ37" s="77">
        <f>AH37+AI37</f>
        <v>39.229999999999997</v>
      </c>
      <c r="AK37" s="58">
        <v>38.53</v>
      </c>
      <c r="AL37" s="59"/>
      <c r="AM37" s="77">
        <f>AK37+AL37</f>
        <v>38.53</v>
      </c>
      <c r="AN37" s="56">
        <v>33</v>
      </c>
      <c r="AO37" s="57"/>
      <c r="AP37" s="77">
        <f>AN37+AO37</f>
        <v>33</v>
      </c>
      <c r="AQ37" s="56">
        <v>62</v>
      </c>
      <c r="AR37" s="57"/>
      <c r="AS37" s="77">
        <f>AQ37+AR37</f>
        <v>62</v>
      </c>
      <c r="AT37" s="56">
        <v>32.6</v>
      </c>
      <c r="AU37" s="57"/>
      <c r="AV37" s="77">
        <f>AT37+AU37</f>
        <v>32.6</v>
      </c>
      <c r="AW37" s="56">
        <v>88.7</v>
      </c>
      <c r="AX37" s="57"/>
      <c r="AY37" s="77">
        <f>AW37+AX37</f>
        <v>88.7</v>
      </c>
      <c r="AZ37" s="56">
        <f>SUM(AY37,AV37,AS37,AP37,AM37,AJ37,AG37,AD37,AA37,X37,U37,R37,O37,L37,I37)</f>
        <v>840.91000000000008</v>
      </c>
      <c r="BA37" s="66">
        <v>19</v>
      </c>
      <c r="BB37" s="61">
        <f>RANK(AZ37,$AZ$3:$AZ$60,1)</f>
        <v>37</v>
      </c>
      <c r="BC37" s="62"/>
      <c r="BD37" s="62"/>
      <c r="BE37" s="62"/>
      <c r="BF37" s="70"/>
      <c r="BG37" s="70"/>
      <c r="BH37" s="70"/>
      <c r="BI37" s="62"/>
      <c r="BJ37" s="71"/>
      <c r="BK37" s="71"/>
      <c r="BL37" s="71"/>
    </row>
    <row r="38" spans="1:64" s="72" customFormat="1" ht="23" customHeight="1">
      <c r="A38" s="63">
        <v>39</v>
      </c>
      <c r="B38" s="64" t="s">
        <v>123</v>
      </c>
      <c r="C38" s="64" t="s">
        <v>124</v>
      </c>
      <c r="D38" s="64" t="s">
        <v>110</v>
      </c>
      <c r="E38" s="65">
        <v>1996</v>
      </c>
      <c r="F38" s="65">
        <v>8</v>
      </c>
      <c r="G38" s="56">
        <v>45</v>
      </c>
      <c r="H38" s="57"/>
      <c r="I38" s="77">
        <f>G38+H38</f>
        <v>45</v>
      </c>
      <c r="J38" s="56">
        <v>76.400000000000006</v>
      </c>
      <c r="K38" s="57"/>
      <c r="L38" s="77">
        <f>J38+K38</f>
        <v>76.400000000000006</v>
      </c>
      <c r="M38" s="56">
        <v>57.8</v>
      </c>
      <c r="N38" s="57"/>
      <c r="O38" s="77">
        <f>M38+N38</f>
        <v>57.8</v>
      </c>
      <c r="P38" s="56">
        <v>53.62</v>
      </c>
      <c r="Q38" s="57"/>
      <c r="R38" s="77">
        <f>P38+Q38</f>
        <v>53.62</v>
      </c>
      <c r="S38" s="56">
        <v>44.4</v>
      </c>
      <c r="T38" s="57"/>
      <c r="U38" s="77">
        <f>S38+T38</f>
        <v>44.4</v>
      </c>
      <c r="V38" s="56">
        <v>41.88</v>
      </c>
      <c r="W38" s="57"/>
      <c r="X38" s="77">
        <f>V38+W38</f>
        <v>41.88</v>
      </c>
      <c r="Y38" s="56">
        <v>28</v>
      </c>
      <c r="Z38" s="57"/>
      <c r="AA38" s="77">
        <f>Y38+Z38</f>
        <v>28</v>
      </c>
      <c r="AB38" s="56">
        <v>67.2</v>
      </c>
      <c r="AC38" s="57"/>
      <c r="AD38" s="77">
        <f>AB38+AC38</f>
        <v>67.2</v>
      </c>
      <c r="AE38" s="56">
        <v>45.3</v>
      </c>
      <c r="AF38" s="57"/>
      <c r="AG38" s="77">
        <f>AE38+AF38</f>
        <v>45.3</v>
      </c>
      <c r="AH38" s="56">
        <v>35.200000000000003</v>
      </c>
      <c r="AI38" s="57"/>
      <c r="AJ38" s="77">
        <f>AH38+AI38</f>
        <v>35.200000000000003</v>
      </c>
      <c r="AK38" s="56">
        <v>34.18</v>
      </c>
      <c r="AL38" s="57"/>
      <c r="AM38" s="77">
        <f>AK38+AL38</f>
        <v>34.18</v>
      </c>
      <c r="AN38" s="56">
        <v>29.2</v>
      </c>
      <c r="AO38" s="57"/>
      <c r="AP38" s="77">
        <f>AN38+AO38</f>
        <v>29.2</v>
      </c>
      <c r="AQ38" s="56">
        <v>55</v>
      </c>
      <c r="AR38" s="57"/>
      <c r="AS38" s="77">
        <f>AQ38+AR38</f>
        <v>55</v>
      </c>
      <c r="AT38" s="56">
        <v>51.15</v>
      </c>
      <c r="AU38" s="57"/>
      <c r="AV38" s="77">
        <f>AT38+AU38</f>
        <v>51.15</v>
      </c>
      <c r="AW38" s="56">
        <v>74.099999999999994</v>
      </c>
      <c r="AX38" s="57"/>
      <c r="AY38" s="77">
        <f>AW38+AX38</f>
        <v>74.099999999999994</v>
      </c>
      <c r="AZ38" s="56">
        <f>SUM(AY38,AV38,AS38,AP38,AM38,AJ38,AG38,AD38,AA38,X38,U38,R38,O38,L38,I38)</f>
        <v>738.42999999999984</v>
      </c>
      <c r="BA38" s="60">
        <v>7</v>
      </c>
      <c r="BB38" s="61">
        <f>RANK(AZ38,$AZ$3:$AZ$60,1)</f>
        <v>14</v>
      </c>
      <c r="BC38" s="73"/>
      <c r="BD38" s="73"/>
      <c r="BE38" s="73"/>
      <c r="BF38" s="73"/>
      <c r="BG38" s="73"/>
      <c r="BH38" s="73"/>
      <c r="BI38" s="73"/>
      <c r="BJ38" s="71"/>
      <c r="BK38" s="71"/>
      <c r="BL38" s="71"/>
    </row>
    <row r="39" spans="1:64" s="72" customFormat="1" ht="23" customHeight="1">
      <c r="A39" s="63">
        <v>40</v>
      </c>
      <c r="B39" s="64" t="s">
        <v>125</v>
      </c>
      <c r="C39" s="64" t="s">
        <v>126</v>
      </c>
      <c r="D39" s="64" t="s">
        <v>127</v>
      </c>
      <c r="E39" s="64">
        <v>1999</v>
      </c>
      <c r="F39" s="65">
        <v>8</v>
      </c>
      <c r="G39" s="56">
        <v>66</v>
      </c>
      <c r="H39" s="57">
        <v>10</v>
      </c>
      <c r="I39" s="77">
        <f>G39+H39</f>
        <v>76</v>
      </c>
      <c r="J39" s="56">
        <v>80.400000000000006</v>
      </c>
      <c r="K39" s="57">
        <v>5</v>
      </c>
      <c r="L39" s="77">
        <f>J39+K39</f>
        <v>85.4</v>
      </c>
      <c r="M39" s="56">
        <v>69.430000000000007</v>
      </c>
      <c r="N39" s="57"/>
      <c r="O39" s="77">
        <f>M39+N39</f>
        <v>69.430000000000007</v>
      </c>
      <c r="P39" s="56">
        <v>63.09</v>
      </c>
      <c r="Q39" s="57"/>
      <c r="R39" s="77">
        <f>P39+Q39</f>
        <v>63.09</v>
      </c>
      <c r="S39" s="56">
        <v>48.4</v>
      </c>
      <c r="T39" s="57"/>
      <c r="U39" s="77">
        <f>S39+T39</f>
        <v>48.4</v>
      </c>
      <c r="V39" s="56">
        <v>46.17</v>
      </c>
      <c r="W39" s="57"/>
      <c r="X39" s="77">
        <f>V39+W39</f>
        <v>46.17</v>
      </c>
      <c r="Y39" s="56">
        <v>27</v>
      </c>
      <c r="Z39" s="57">
        <v>20</v>
      </c>
      <c r="AA39" s="77">
        <f>Y39+Z39</f>
        <v>47</v>
      </c>
      <c r="AB39" s="58">
        <v>63.5</v>
      </c>
      <c r="AC39" s="59">
        <v>20</v>
      </c>
      <c r="AD39" s="77">
        <f>AB39+AC39</f>
        <v>83.5</v>
      </c>
      <c r="AE39" s="58">
        <v>53.7</v>
      </c>
      <c r="AF39" s="59"/>
      <c r="AG39" s="77">
        <f>AE39+AF39</f>
        <v>53.7</v>
      </c>
      <c r="AH39" s="58">
        <v>36.200000000000003</v>
      </c>
      <c r="AI39" s="59"/>
      <c r="AJ39" s="77">
        <f>AH39+AI39</f>
        <v>36.200000000000003</v>
      </c>
      <c r="AK39" s="58">
        <v>33.94</v>
      </c>
      <c r="AL39" s="59"/>
      <c r="AM39" s="77">
        <f>AK39+AL39</f>
        <v>33.94</v>
      </c>
      <c r="AN39" s="58">
        <v>31.2</v>
      </c>
      <c r="AO39" s="59"/>
      <c r="AP39" s="77">
        <f>AN39+AO39</f>
        <v>31.2</v>
      </c>
      <c r="AQ39" s="56">
        <v>57</v>
      </c>
      <c r="AR39" s="57"/>
      <c r="AS39" s="77">
        <f>AQ39+AR39</f>
        <v>57</v>
      </c>
      <c r="AT39" s="56">
        <v>28.4</v>
      </c>
      <c r="AU39" s="57"/>
      <c r="AV39" s="77">
        <f>AT39+AU39</f>
        <v>28.4</v>
      </c>
      <c r="AW39" s="56">
        <v>84.7</v>
      </c>
      <c r="AX39" s="57"/>
      <c r="AY39" s="77">
        <f>AW39+AX39</f>
        <v>84.7</v>
      </c>
      <c r="AZ39" s="56">
        <f>SUM(AY39,AV39,AS39,AP39,AM39,AJ39,AG39,AD39,AA39,X39,U39,R39,O39,L39,I39)</f>
        <v>844.13</v>
      </c>
      <c r="BA39" s="60">
        <v>20</v>
      </c>
      <c r="BB39" s="61">
        <f>RANK(AZ39,$AZ$3:$AZ$60,1)</f>
        <v>38</v>
      </c>
      <c r="BC39" s="73"/>
      <c r="BD39" s="73"/>
      <c r="BE39" s="73"/>
      <c r="BF39" s="73"/>
      <c r="BG39" s="73"/>
      <c r="BH39" s="73"/>
      <c r="BI39" s="73"/>
      <c r="BJ39" s="71"/>
      <c r="BK39" s="71"/>
      <c r="BL39" s="71"/>
    </row>
    <row r="40" spans="1:64" s="72" customFormat="1" ht="23" customHeight="1">
      <c r="A40" s="63">
        <v>41</v>
      </c>
      <c r="B40" s="64" t="s">
        <v>128</v>
      </c>
      <c r="C40" s="64" t="s">
        <v>129</v>
      </c>
      <c r="D40" s="64" t="s">
        <v>130</v>
      </c>
      <c r="E40" s="65">
        <v>1997</v>
      </c>
      <c r="F40" s="65">
        <v>8</v>
      </c>
      <c r="G40" s="56">
        <v>62</v>
      </c>
      <c r="H40" s="57">
        <v>5</v>
      </c>
      <c r="I40" s="77">
        <f>G40+H40</f>
        <v>67</v>
      </c>
      <c r="J40" s="56">
        <v>108</v>
      </c>
      <c r="K40" s="57"/>
      <c r="L40" s="77">
        <f>J40+K40</f>
        <v>108</v>
      </c>
      <c r="M40" s="56">
        <v>87.4</v>
      </c>
      <c r="N40" s="57"/>
      <c r="O40" s="77">
        <f>M40+N40</f>
        <v>87.4</v>
      </c>
      <c r="P40" s="56">
        <v>51.68</v>
      </c>
      <c r="Q40" s="57">
        <v>20</v>
      </c>
      <c r="R40" s="77">
        <f>P40+Q40</f>
        <v>71.680000000000007</v>
      </c>
      <c r="S40" s="56">
        <v>72.5</v>
      </c>
      <c r="T40" s="57"/>
      <c r="U40" s="77">
        <f>S40+T40</f>
        <v>72.5</v>
      </c>
      <c r="V40" s="56">
        <v>50.92</v>
      </c>
      <c r="W40" s="57"/>
      <c r="X40" s="77">
        <f>V40+W40</f>
        <v>50.92</v>
      </c>
      <c r="Y40" s="56">
        <v>32</v>
      </c>
      <c r="Z40" s="57"/>
      <c r="AA40" s="77">
        <f>Y40+Z40</f>
        <v>32</v>
      </c>
      <c r="AB40" s="56">
        <v>80</v>
      </c>
      <c r="AC40" s="57"/>
      <c r="AD40" s="77">
        <f>AB40+AC40</f>
        <v>80</v>
      </c>
      <c r="AE40" s="56">
        <v>69.2</v>
      </c>
      <c r="AF40" s="57">
        <v>10</v>
      </c>
      <c r="AG40" s="77">
        <f>AE40+AF40</f>
        <v>79.2</v>
      </c>
      <c r="AH40" s="56">
        <v>42.9</v>
      </c>
      <c r="AI40" s="57"/>
      <c r="AJ40" s="77">
        <f>AH40+AI40</f>
        <v>42.9</v>
      </c>
      <c r="AK40" s="56">
        <v>42</v>
      </c>
      <c r="AL40" s="57"/>
      <c r="AM40" s="77">
        <f>AK40+AL40</f>
        <v>42</v>
      </c>
      <c r="AN40" s="56">
        <v>46.8</v>
      </c>
      <c r="AO40" s="57"/>
      <c r="AP40" s="77">
        <f>AN40+AO40</f>
        <v>46.8</v>
      </c>
      <c r="AQ40" s="56">
        <v>68</v>
      </c>
      <c r="AR40" s="57"/>
      <c r="AS40" s="77">
        <f>AQ40+AR40</f>
        <v>68</v>
      </c>
      <c r="AT40" s="56">
        <v>40.799999999999997</v>
      </c>
      <c r="AU40" s="57"/>
      <c r="AV40" s="77">
        <f>AT40+AU40</f>
        <v>40.799999999999997</v>
      </c>
      <c r="AW40" s="56">
        <v>146</v>
      </c>
      <c r="AX40" s="57"/>
      <c r="AY40" s="77">
        <f>AW40+AX40</f>
        <v>146</v>
      </c>
      <c r="AZ40" s="56">
        <f>SUM(AY40,AV40,AS40,AP40,AM40,AJ40,AG40,AD40,AA40,X40,U40,R40,O40,L40,I40)</f>
        <v>1035.1999999999998</v>
      </c>
      <c r="BA40" s="60">
        <v>28</v>
      </c>
      <c r="BB40" s="61">
        <f>RANK(AZ40,$AZ$3:$AZ$60,1)</f>
        <v>51</v>
      </c>
      <c r="BC40" s="62"/>
      <c r="BD40" s="62"/>
      <c r="BE40" s="62"/>
      <c r="BF40" s="70"/>
      <c r="BG40" s="70"/>
      <c r="BH40" s="70"/>
      <c r="BI40" s="62"/>
      <c r="BJ40" s="71"/>
      <c r="BK40" s="71"/>
      <c r="BL40" s="71"/>
    </row>
    <row r="41" spans="1:64" s="72" customFormat="1" ht="23" customHeight="1">
      <c r="A41" s="63">
        <v>42</v>
      </c>
      <c r="B41" s="64" t="s">
        <v>131</v>
      </c>
      <c r="C41" s="64" t="s">
        <v>132</v>
      </c>
      <c r="D41" s="64" t="s">
        <v>133</v>
      </c>
      <c r="E41" s="64">
        <v>1988</v>
      </c>
      <c r="F41" s="65">
        <v>8</v>
      </c>
      <c r="G41" s="56">
        <v>54</v>
      </c>
      <c r="H41" s="57"/>
      <c r="I41" s="77">
        <f>G41+H41</f>
        <v>54</v>
      </c>
      <c r="J41" s="56">
        <v>89.5</v>
      </c>
      <c r="K41" s="57">
        <v>5</v>
      </c>
      <c r="L41" s="77">
        <f>J41+K41</f>
        <v>94.5</v>
      </c>
      <c r="M41" s="56">
        <v>71.2</v>
      </c>
      <c r="N41" s="57"/>
      <c r="O41" s="77">
        <f>M41+N41</f>
        <v>71.2</v>
      </c>
      <c r="P41" s="56">
        <v>65.66</v>
      </c>
      <c r="Q41" s="57"/>
      <c r="R41" s="77">
        <f>P41+Q41</f>
        <v>65.66</v>
      </c>
      <c r="S41" s="56">
        <v>56.2</v>
      </c>
      <c r="T41" s="57"/>
      <c r="U41" s="77">
        <f>S41+T41</f>
        <v>56.2</v>
      </c>
      <c r="V41" s="56">
        <v>46.88</v>
      </c>
      <c r="W41" s="57"/>
      <c r="X41" s="77">
        <f>V41+W41</f>
        <v>46.88</v>
      </c>
      <c r="Y41" s="56">
        <v>29</v>
      </c>
      <c r="Z41" s="57"/>
      <c r="AA41" s="77">
        <f>Y41+Z41</f>
        <v>29</v>
      </c>
      <c r="AB41" s="56">
        <v>72</v>
      </c>
      <c r="AC41" s="57"/>
      <c r="AD41" s="77">
        <f>AB41+AC41</f>
        <v>72</v>
      </c>
      <c r="AE41" s="58">
        <v>60.1</v>
      </c>
      <c r="AF41" s="59">
        <v>5</v>
      </c>
      <c r="AG41" s="77">
        <f>AE41+AF41</f>
        <v>65.099999999999994</v>
      </c>
      <c r="AH41" s="58"/>
      <c r="AI41" s="59">
        <v>100000</v>
      </c>
      <c r="AJ41" s="77">
        <f>AH41+AI41</f>
        <v>100000</v>
      </c>
      <c r="AK41" s="56"/>
      <c r="AL41" s="57">
        <v>10000</v>
      </c>
      <c r="AM41" s="77">
        <f>AK41+AL41</f>
        <v>10000</v>
      </c>
      <c r="AN41" s="56"/>
      <c r="AO41" s="57">
        <v>10000</v>
      </c>
      <c r="AP41" s="77">
        <f>AN41+AO41</f>
        <v>10000</v>
      </c>
      <c r="AQ41" s="56"/>
      <c r="AR41" s="57">
        <v>10000</v>
      </c>
      <c r="AS41" s="77">
        <f>AQ41+AR41</f>
        <v>10000</v>
      </c>
      <c r="AT41" s="56"/>
      <c r="AU41" s="57">
        <v>10000</v>
      </c>
      <c r="AV41" s="77">
        <f>AT41+AU41</f>
        <v>10000</v>
      </c>
      <c r="AW41" s="56"/>
      <c r="AX41" s="57">
        <v>10000</v>
      </c>
      <c r="AY41" s="77">
        <f>AW41+AX41</f>
        <v>10000</v>
      </c>
      <c r="AZ41" s="56">
        <f>SUM(AY41,AV41,AS41,AP41,AM41,AJ41,AG41,AD41,AA41,X41,U41,R41,O41,L41,I41)</f>
        <v>150554.54000000004</v>
      </c>
      <c r="BA41" s="60">
        <v>33</v>
      </c>
      <c r="BB41" s="61">
        <f>RANK(AZ41,$AZ$3:$AZ$60,1)</f>
        <v>56</v>
      </c>
      <c r="BC41" s="73"/>
      <c r="BD41" s="73"/>
      <c r="BE41" s="73"/>
      <c r="BF41" s="73"/>
      <c r="BG41" s="73"/>
      <c r="BH41" s="73"/>
      <c r="BI41" s="73"/>
      <c r="BJ41" s="71"/>
      <c r="BK41" s="71"/>
      <c r="BL41" s="71"/>
    </row>
    <row r="42" spans="1:64" s="72" customFormat="1" ht="23" customHeight="1">
      <c r="A42" s="63">
        <v>43</v>
      </c>
      <c r="B42" s="64" t="s">
        <v>134</v>
      </c>
      <c r="C42" s="64" t="s">
        <v>135</v>
      </c>
      <c r="D42" s="64" t="s">
        <v>130</v>
      </c>
      <c r="E42" s="65">
        <v>2003</v>
      </c>
      <c r="F42" s="65">
        <v>8</v>
      </c>
      <c r="G42" s="56">
        <v>42</v>
      </c>
      <c r="H42" s="57"/>
      <c r="I42" s="77">
        <f>G42+H42</f>
        <v>42</v>
      </c>
      <c r="J42" s="56">
        <v>79</v>
      </c>
      <c r="K42" s="57"/>
      <c r="L42" s="77">
        <f>J42+K42</f>
        <v>79</v>
      </c>
      <c r="M42" s="56">
        <v>58.29</v>
      </c>
      <c r="N42" s="57"/>
      <c r="O42" s="77">
        <f>M42+N42</f>
        <v>58.29</v>
      </c>
      <c r="P42" s="56">
        <v>53.56</v>
      </c>
      <c r="Q42" s="57"/>
      <c r="R42" s="77">
        <f>P42+Q42</f>
        <v>53.56</v>
      </c>
      <c r="S42" s="56">
        <v>42.2</v>
      </c>
      <c r="T42" s="57"/>
      <c r="U42" s="77">
        <f>S42+T42</f>
        <v>42.2</v>
      </c>
      <c r="V42" s="56">
        <v>42.94</v>
      </c>
      <c r="W42" s="57"/>
      <c r="X42" s="77">
        <f>V42+W42</f>
        <v>42.94</v>
      </c>
      <c r="Y42" s="56">
        <v>28</v>
      </c>
      <c r="Z42" s="57"/>
      <c r="AA42" s="77">
        <f>Y42+Z42</f>
        <v>28</v>
      </c>
      <c r="AB42" s="56">
        <v>68.2</v>
      </c>
      <c r="AC42" s="57"/>
      <c r="AD42" s="77">
        <f>AB42+AC42</f>
        <v>68.2</v>
      </c>
      <c r="AE42" s="58">
        <v>45.7</v>
      </c>
      <c r="AF42" s="59"/>
      <c r="AG42" s="77">
        <f>AE42+AF42</f>
        <v>45.7</v>
      </c>
      <c r="AH42" s="58">
        <v>36.49</v>
      </c>
      <c r="AI42" s="59"/>
      <c r="AJ42" s="77">
        <f>AH42+AI42</f>
        <v>36.49</v>
      </c>
      <c r="AK42" s="56">
        <v>37.25</v>
      </c>
      <c r="AL42" s="57"/>
      <c r="AM42" s="77">
        <f>AK42+AL42</f>
        <v>37.25</v>
      </c>
      <c r="AN42" s="56">
        <v>30.3</v>
      </c>
      <c r="AO42" s="57"/>
      <c r="AP42" s="77">
        <f>AN42+AO42</f>
        <v>30.3</v>
      </c>
      <c r="AQ42" s="56">
        <v>63</v>
      </c>
      <c r="AR42" s="57">
        <v>5</v>
      </c>
      <c r="AS42" s="77">
        <f>AQ42+AR42</f>
        <v>68</v>
      </c>
      <c r="AT42" s="56">
        <v>29.5</v>
      </c>
      <c r="AU42" s="57"/>
      <c r="AV42" s="77">
        <f>AT42+AU42</f>
        <v>29.5</v>
      </c>
      <c r="AW42" s="56">
        <v>78.3</v>
      </c>
      <c r="AX42" s="57"/>
      <c r="AY42" s="77">
        <f>AW42+AX42</f>
        <v>78.3</v>
      </c>
      <c r="AZ42" s="56">
        <f>SUM(AY42,AV42,AS42,AP42,AM42,AJ42,AG42,AD42,AA42,X42,U42,R42,O42,L42,I42)</f>
        <v>739.73</v>
      </c>
      <c r="BA42" s="60">
        <v>8</v>
      </c>
      <c r="BB42" s="61">
        <f>RANK(AZ42,$AZ$3:$AZ$60,1)</f>
        <v>16</v>
      </c>
      <c r="BC42" s="73"/>
      <c r="BD42" s="73"/>
      <c r="BE42" s="73"/>
      <c r="BF42" s="73"/>
      <c r="BG42" s="73"/>
      <c r="BH42" s="73"/>
      <c r="BI42" s="73"/>
      <c r="BJ42" s="71"/>
      <c r="BK42" s="71"/>
      <c r="BL42" s="71"/>
    </row>
    <row r="43" spans="1:64" s="72" customFormat="1" ht="23" customHeight="1">
      <c r="A43" s="63">
        <v>44</v>
      </c>
      <c r="B43" s="64" t="s">
        <v>136</v>
      </c>
      <c r="C43" s="64" t="s">
        <v>137</v>
      </c>
      <c r="D43" s="64" t="s">
        <v>118</v>
      </c>
      <c r="E43" s="64">
        <v>1996</v>
      </c>
      <c r="F43" s="65">
        <v>8</v>
      </c>
      <c r="G43" s="56">
        <v>47</v>
      </c>
      <c r="H43" s="57"/>
      <c r="I43" s="77">
        <f>G43+H43</f>
        <v>47</v>
      </c>
      <c r="J43" s="56">
        <v>85.5</v>
      </c>
      <c r="K43" s="57"/>
      <c r="L43" s="77">
        <f>J43+K43</f>
        <v>85.5</v>
      </c>
      <c r="M43" s="56">
        <v>69.59</v>
      </c>
      <c r="N43" s="57"/>
      <c r="O43" s="77">
        <f>M43+N43</f>
        <v>69.59</v>
      </c>
      <c r="P43" s="56">
        <v>52.66</v>
      </c>
      <c r="Q43" s="57"/>
      <c r="R43" s="77">
        <f>P43+Q43</f>
        <v>52.66</v>
      </c>
      <c r="S43" s="56">
        <v>45.9</v>
      </c>
      <c r="T43" s="57"/>
      <c r="U43" s="77">
        <f>S43+T43</f>
        <v>45.9</v>
      </c>
      <c r="V43" s="56">
        <v>45.67</v>
      </c>
      <c r="W43" s="57"/>
      <c r="X43" s="77">
        <f>V43+W43</f>
        <v>45.67</v>
      </c>
      <c r="Y43" s="56">
        <v>29</v>
      </c>
      <c r="Z43" s="57"/>
      <c r="AA43" s="77">
        <f>Y43+Z43</f>
        <v>29</v>
      </c>
      <c r="AB43" s="58">
        <v>70.2</v>
      </c>
      <c r="AC43" s="59"/>
      <c r="AD43" s="77">
        <f>AB43+AC43</f>
        <v>70.2</v>
      </c>
      <c r="AE43" s="58">
        <v>52.9</v>
      </c>
      <c r="AF43" s="59"/>
      <c r="AG43" s="77">
        <f>AE43+AF43</f>
        <v>52.9</v>
      </c>
      <c r="AH43" s="58">
        <v>37.83</v>
      </c>
      <c r="AI43" s="59"/>
      <c r="AJ43" s="77">
        <f>AH43+AI43</f>
        <v>37.83</v>
      </c>
      <c r="AK43" s="56">
        <v>35.4</v>
      </c>
      <c r="AL43" s="57"/>
      <c r="AM43" s="77">
        <f>AK43+AL43</f>
        <v>35.4</v>
      </c>
      <c r="AN43" s="56">
        <v>31.7</v>
      </c>
      <c r="AO43" s="57"/>
      <c r="AP43" s="77">
        <f>AN43+AO43</f>
        <v>31.7</v>
      </c>
      <c r="AQ43" s="56">
        <v>57</v>
      </c>
      <c r="AR43" s="57"/>
      <c r="AS43" s="77">
        <f>AQ43+AR43</f>
        <v>57</v>
      </c>
      <c r="AT43" s="56">
        <v>29.4</v>
      </c>
      <c r="AU43" s="57"/>
      <c r="AV43" s="77">
        <f>AT43+AU43</f>
        <v>29.4</v>
      </c>
      <c r="AW43" s="56">
        <v>86.8</v>
      </c>
      <c r="AX43" s="57"/>
      <c r="AY43" s="77">
        <f>AW43+AX43</f>
        <v>86.8</v>
      </c>
      <c r="AZ43" s="56">
        <f>SUM(AY43,AV43,AS43,AP43,AM43,AJ43,AG43,AD43,AA43,X43,U43,R43,O43,L43,I43)</f>
        <v>776.55</v>
      </c>
      <c r="BA43" s="66">
        <v>12</v>
      </c>
      <c r="BB43" s="61">
        <f>RANK(AZ43,$AZ$3:$AZ$60,1)</f>
        <v>22</v>
      </c>
      <c r="BC43" s="73"/>
      <c r="BD43" s="73"/>
      <c r="BE43" s="73"/>
      <c r="BF43" s="73"/>
      <c r="BG43" s="73"/>
      <c r="BH43" s="73"/>
      <c r="BI43" s="73"/>
      <c r="BJ43" s="71"/>
      <c r="BK43" s="71"/>
      <c r="BL43" s="71"/>
    </row>
    <row r="44" spans="1:64" s="72" customFormat="1" ht="23" customHeight="1">
      <c r="A44" s="63">
        <v>45</v>
      </c>
      <c r="B44" s="64" t="s">
        <v>138</v>
      </c>
      <c r="C44" s="64" t="s">
        <v>139</v>
      </c>
      <c r="D44" s="64" t="s">
        <v>118</v>
      </c>
      <c r="E44" s="65">
        <v>1998</v>
      </c>
      <c r="F44" s="65">
        <v>8</v>
      </c>
      <c r="G44" s="56">
        <v>42</v>
      </c>
      <c r="H44" s="57"/>
      <c r="I44" s="77">
        <f>G44+H44</f>
        <v>42</v>
      </c>
      <c r="J44" s="56">
        <v>76.5</v>
      </c>
      <c r="K44" s="57"/>
      <c r="L44" s="77">
        <f>J44+K44</f>
        <v>76.5</v>
      </c>
      <c r="M44" s="56">
        <v>60.25</v>
      </c>
      <c r="N44" s="57"/>
      <c r="O44" s="77">
        <f>M44+N44</f>
        <v>60.25</v>
      </c>
      <c r="P44" s="56">
        <v>52.54</v>
      </c>
      <c r="Q44" s="57"/>
      <c r="R44" s="77">
        <f>P44+Q44</f>
        <v>52.54</v>
      </c>
      <c r="S44" s="56">
        <v>42.8</v>
      </c>
      <c r="T44" s="57">
        <v>5</v>
      </c>
      <c r="U44" s="77">
        <f>S44+T44</f>
        <v>47.8</v>
      </c>
      <c r="V44" s="56">
        <v>44.54</v>
      </c>
      <c r="W44" s="57"/>
      <c r="X44" s="77">
        <f>V44+W44</f>
        <v>44.54</v>
      </c>
      <c r="Y44" s="56">
        <v>29</v>
      </c>
      <c r="Z44" s="57"/>
      <c r="AA44" s="77">
        <f>Y44+Z44</f>
        <v>29</v>
      </c>
      <c r="AB44" s="56">
        <v>65.5</v>
      </c>
      <c r="AC44" s="57"/>
      <c r="AD44" s="77">
        <f>AB44+AC44</f>
        <v>65.5</v>
      </c>
      <c r="AE44" s="56">
        <v>46.5</v>
      </c>
      <c r="AF44" s="57"/>
      <c r="AG44" s="77">
        <f>AE44+AF44</f>
        <v>46.5</v>
      </c>
      <c r="AH44" s="56">
        <v>35.659999999999997</v>
      </c>
      <c r="AI44" s="57"/>
      <c r="AJ44" s="77">
        <f>AH44+AI44</f>
        <v>35.659999999999997</v>
      </c>
      <c r="AK44" s="56">
        <v>32.31</v>
      </c>
      <c r="AL44" s="57"/>
      <c r="AM44" s="77">
        <f>AK44+AL44</f>
        <v>32.31</v>
      </c>
      <c r="AN44" s="56">
        <v>28.1</v>
      </c>
      <c r="AO44" s="57"/>
      <c r="AP44" s="77">
        <f>AN44+AO44</f>
        <v>28.1</v>
      </c>
      <c r="AQ44" s="56">
        <v>56</v>
      </c>
      <c r="AR44" s="57"/>
      <c r="AS44" s="77">
        <f>AQ44+AR44</f>
        <v>56</v>
      </c>
      <c r="AT44" s="56">
        <v>27.6</v>
      </c>
      <c r="AU44" s="57"/>
      <c r="AV44" s="77">
        <f>AT44+AU44</f>
        <v>27.6</v>
      </c>
      <c r="AW44" s="56">
        <v>76.2</v>
      </c>
      <c r="AX44" s="57"/>
      <c r="AY44" s="77">
        <f>AW44+AX44</f>
        <v>76.2</v>
      </c>
      <c r="AZ44" s="56">
        <f>SUM(AY44,AV44,AS44,AP44,AM44,AJ44,AG44,AD44,AA44,X44,U44,R44,O44,L44,I44)</f>
        <v>720.5</v>
      </c>
      <c r="BA44" s="60">
        <v>5</v>
      </c>
      <c r="BB44" s="61">
        <f>RANK(AZ44,$AZ$3:$AZ$60,1)</f>
        <v>9</v>
      </c>
      <c r="BC44" s="73"/>
      <c r="BD44" s="73"/>
      <c r="BE44" s="73"/>
      <c r="BF44" s="73"/>
      <c r="BG44" s="73"/>
      <c r="BH44" s="73"/>
      <c r="BI44" s="73"/>
      <c r="BJ44" s="71"/>
      <c r="BK44" s="71"/>
      <c r="BL44" s="71"/>
    </row>
    <row r="45" spans="1:64" s="72" customFormat="1" ht="23" customHeight="1">
      <c r="A45" s="63">
        <v>46</v>
      </c>
      <c r="B45" s="64" t="s">
        <v>140</v>
      </c>
      <c r="C45" s="64" t="s">
        <v>141</v>
      </c>
      <c r="D45" s="64" t="s">
        <v>118</v>
      </c>
      <c r="E45" s="65">
        <v>1999</v>
      </c>
      <c r="F45" s="65">
        <v>8</v>
      </c>
      <c r="G45" s="56">
        <v>50</v>
      </c>
      <c r="H45" s="57"/>
      <c r="I45" s="77">
        <f>G45+H45</f>
        <v>50</v>
      </c>
      <c r="J45" s="56">
        <v>85.9</v>
      </c>
      <c r="K45" s="57"/>
      <c r="L45" s="77">
        <f>J45+K45</f>
        <v>85.9</v>
      </c>
      <c r="M45" s="56">
        <v>66.5</v>
      </c>
      <c r="N45" s="57"/>
      <c r="O45" s="77">
        <f>M45+N45</f>
        <v>66.5</v>
      </c>
      <c r="P45" s="56">
        <v>74.09</v>
      </c>
      <c r="Q45" s="57"/>
      <c r="R45" s="77">
        <f>P45+Q45</f>
        <v>74.09</v>
      </c>
      <c r="S45" s="56">
        <v>48.2</v>
      </c>
      <c r="T45" s="57"/>
      <c r="U45" s="77">
        <f>S45+T45</f>
        <v>48.2</v>
      </c>
      <c r="V45" s="56">
        <v>51.1</v>
      </c>
      <c r="W45" s="57"/>
      <c r="X45" s="77">
        <f>V45+W45</f>
        <v>51.1</v>
      </c>
      <c r="Y45" s="56">
        <v>34</v>
      </c>
      <c r="Z45" s="57"/>
      <c r="AA45" s="77">
        <f>Y45+Z45</f>
        <v>34</v>
      </c>
      <c r="AB45" s="56">
        <v>72</v>
      </c>
      <c r="AC45" s="57"/>
      <c r="AD45" s="77">
        <f>AB45+AC45</f>
        <v>72</v>
      </c>
      <c r="AE45" s="56">
        <v>54.2</v>
      </c>
      <c r="AF45" s="57"/>
      <c r="AG45" s="77">
        <f>AE45+AF45</f>
        <v>54.2</v>
      </c>
      <c r="AH45" s="56">
        <v>38.21</v>
      </c>
      <c r="AI45" s="57"/>
      <c r="AJ45" s="77">
        <f>AH45+AI45</f>
        <v>38.21</v>
      </c>
      <c r="AK45" s="56">
        <v>34.840000000000003</v>
      </c>
      <c r="AL45" s="57"/>
      <c r="AM45" s="77">
        <f>AK45+AL45</f>
        <v>34.840000000000003</v>
      </c>
      <c r="AN45" s="56">
        <v>30.8</v>
      </c>
      <c r="AO45" s="57"/>
      <c r="AP45" s="77">
        <f>AN45+AO45</f>
        <v>30.8</v>
      </c>
      <c r="AQ45" s="56">
        <v>59</v>
      </c>
      <c r="AR45" s="57"/>
      <c r="AS45" s="77">
        <f>AQ45+AR45</f>
        <v>59</v>
      </c>
      <c r="AT45" s="56">
        <v>30</v>
      </c>
      <c r="AU45" s="57"/>
      <c r="AV45" s="77">
        <f>AT45+AU45</f>
        <v>30</v>
      </c>
      <c r="AW45" s="56">
        <v>0</v>
      </c>
      <c r="AX45" s="57">
        <v>100000</v>
      </c>
      <c r="AY45" s="77">
        <f>AW45+AX45</f>
        <v>100000</v>
      </c>
      <c r="AZ45" s="56">
        <f>SUM(AY45,AV45,AS45,AP45,AM45,AJ45,AG45,AD45,AA45,X45,U45,R45,O45,L45,I45)</f>
        <v>100728.84</v>
      </c>
      <c r="BA45" s="60">
        <v>32</v>
      </c>
      <c r="BB45" s="61">
        <f>RANK(AZ45,$AZ$3:$AZ$60,1)</f>
        <v>55</v>
      </c>
      <c r="BC45" s="73"/>
      <c r="BD45" s="73"/>
      <c r="BE45" s="73"/>
      <c r="BF45" s="73"/>
      <c r="BG45" s="73"/>
      <c r="BH45" s="73"/>
      <c r="BI45" s="73"/>
      <c r="BJ45" s="71"/>
      <c r="BK45" s="71"/>
      <c r="BL45" s="71"/>
    </row>
    <row r="46" spans="1:64" s="72" customFormat="1" ht="23" customHeight="1">
      <c r="A46" s="63">
        <v>47</v>
      </c>
      <c r="B46" s="64" t="s">
        <v>142</v>
      </c>
      <c r="C46" s="64" t="s">
        <v>143</v>
      </c>
      <c r="D46" s="64" t="s">
        <v>144</v>
      </c>
      <c r="E46" s="65">
        <v>1999</v>
      </c>
      <c r="F46" s="65">
        <v>8</v>
      </c>
      <c r="G46" s="56">
        <v>62</v>
      </c>
      <c r="H46" s="57"/>
      <c r="I46" s="77">
        <f>G46+H46</f>
        <v>62</v>
      </c>
      <c r="J46" s="56">
        <v>83.5</v>
      </c>
      <c r="K46" s="57"/>
      <c r="L46" s="77">
        <f>J46+K46</f>
        <v>83.5</v>
      </c>
      <c r="M46" s="56">
        <v>57.3</v>
      </c>
      <c r="N46" s="57">
        <v>20</v>
      </c>
      <c r="O46" s="77">
        <f>M46+N46</f>
        <v>77.3</v>
      </c>
      <c r="P46" s="56">
        <v>82</v>
      </c>
      <c r="Q46" s="57"/>
      <c r="R46" s="77">
        <f>P46+Q46</f>
        <v>82</v>
      </c>
      <c r="S46" s="56">
        <v>41.5</v>
      </c>
      <c r="T46" s="57">
        <v>20</v>
      </c>
      <c r="U46" s="77">
        <f>S46+T46</f>
        <v>61.5</v>
      </c>
      <c r="V46" s="56">
        <v>52.17</v>
      </c>
      <c r="W46" s="57"/>
      <c r="X46" s="77">
        <f>V46+W46</f>
        <v>52.17</v>
      </c>
      <c r="Y46" s="56">
        <v>34</v>
      </c>
      <c r="Z46" s="57"/>
      <c r="AA46" s="77">
        <f>Y46+Z46</f>
        <v>34</v>
      </c>
      <c r="AB46" s="56">
        <v>90.9</v>
      </c>
      <c r="AC46" s="57"/>
      <c r="AD46" s="77">
        <f>AB46+AC46</f>
        <v>90.9</v>
      </c>
      <c r="AE46" s="56">
        <v>70</v>
      </c>
      <c r="AF46" s="57"/>
      <c r="AG46" s="77">
        <f>AE46+AF46</f>
        <v>70</v>
      </c>
      <c r="AH46" s="56">
        <v>39.18</v>
      </c>
      <c r="AI46" s="57"/>
      <c r="AJ46" s="77">
        <f>AH46+AI46</f>
        <v>39.18</v>
      </c>
      <c r="AK46" s="56">
        <v>43.06</v>
      </c>
      <c r="AL46" s="57"/>
      <c r="AM46" s="77">
        <f>AK46+AL46</f>
        <v>43.06</v>
      </c>
      <c r="AN46" s="56">
        <v>52.7</v>
      </c>
      <c r="AO46" s="57"/>
      <c r="AP46" s="77">
        <f>AN46+AO46</f>
        <v>52.7</v>
      </c>
      <c r="AQ46" s="56">
        <v>65</v>
      </c>
      <c r="AR46" s="57"/>
      <c r="AS46" s="77">
        <f>AQ46+AR46</f>
        <v>65</v>
      </c>
      <c r="AT46" s="56">
        <v>31.9</v>
      </c>
      <c r="AU46" s="57"/>
      <c r="AV46" s="77">
        <f>AT46+AU46</f>
        <v>31.9</v>
      </c>
      <c r="AW46" s="56">
        <v>97.7</v>
      </c>
      <c r="AX46" s="57"/>
      <c r="AY46" s="77">
        <f>AW46+AX46</f>
        <v>97.7</v>
      </c>
      <c r="AZ46" s="56">
        <f>SUM(AY46,AV46,AS46,AP46,AM46,AJ46,AG46,AD46,AA46,X46,U46,R46,O46,L46,I46)</f>
        <v>942.91</v>
      </c>
      <c r="BA46" s="60">
        <v>27</v>
      </c>
      <c r="BB46" s="61">
        <f>RANK(AZ46,$AZ$3:$AZ$60,1)</f>
        <v>46</v>
      </c>
      <c r="BC46" s="73"/>
      <c r="BD46" s="73"/>
      <c r="BE46" s="73"/>
      <c r="BF46" s="73"/>
      <c r="BG46" s="73"/>
      <c r="BH46" s="73"/>
      <c r="BI46" s="73"/>
      <c r="BJ46" s="71"/>
      <c r="BK46" s="71"/>
      <c r="BL46" s="71"/>
    </row>
    <row r="47" spans="1:64" s="72" customFormat="1" ht="23" customHeight="1">
      <c r="A47" s="63">
        <v>48</v>
      </c>
      <c r="B47" s="64" t="s">
        <v>145</v>
      </c>
      <c r="C47" s="64" t="s">
        <v>146</v>
      </c>
      <c r="D47" s="64" t="s">
        <v>118</v>
      </c>
      <c r="E47" s="65">
        <v>2000</v>
      </c>
      <c r="F47" s="65">
        <v>8</v>
      </c>
      <c r="G47" s="56">
        <v>46</v>
      </c>
      <c r="H47" s="57"/>
      <c r="I47" s="77">
        <f>G47+H47</f>
        <v>46</v>
      </c>
      <c r="J47" s="56">
        <v>85.8</v>
      </c>
      <c r="K47" s="57"/>
      <c r="L47" s="77">
        <f>J47+K47</f>
        <v>85.8</v>
      </c>
      <c r="M47" s="56">
        <v>62.87</v>
      </c>
      <c r="N47" s="57"/>
      <c r="O47" s="77">
        <f>M47+N47</f>
        <v>62.87</v>
      </c>
      <c r="P47" s="56">
        <v>60</v>
      </c>
      <c r="Q47" s="57"/>
      <c r="R47" s="77">
        <f>P47+Q47</f>
        <v>60</v>
      </c>
      <c r="S47" s="56">
        <v>55.7</v>
      </c>
      <c r="T47" s="57"/>
      <c r="U47" s="77">
        <f>S47+T47</f>
        <v>55.7</v>
      </c>
      <c r="V47" s="56">
        <v>44.21</v>
      </c>
      <c r="W47" s="57"/>
      <c r="X47" s="77">
        <f>V47+W47</f>
        <v>44.21</v>
      </c>
      <c r="Y47" s="56">
        <v>29</v>
      </c>
      <c r="Z47" s="57"/>
      <c r="AA47" s="77">
        <f>Y47+Z47</f>
        <v>29</v>
      </c>
      <c r="AB47" s="56">
        <v>68.900000000000006</v>
      </c>
      <c r="AC47" s="57"/>
      <c r="AD47" s="77">
        <f>AB47+AC47</f>
        <v>68.900000000000006</v>
      </c>
      <c r="AE47" s="56">
        <v>48.6</v>
      </c>
      <c r="AF47" s="57"/>
      <c r="AG47" s="77">
        <f>AE47+AF47</f>
        <v>48.6</v>
      </c>
      <c r="AH47" s="56">
        <v>36.35</v>
      </c>
      <c r="AI47" s="57"/>
      <c r="AJ47" s="77">
        <f>AH47+AI47</f>
        <v>36.35</v>
      </c>
      <c r="AK47" s="56">
        <v>40.22</v>
      </c>
      <c r="AL47" s="57"/>
      <c r="AM47" s="77">
        <f>AK47+AL47</f>
        <v>40.22</v>
      </c>
      <c r="AN47" s="56">
        <v>31.2</v>
      </c>
      <c r="AO47" s="57"/>
      <c r="AP47" s="77">
        <f>AN47+AO47</f>
        <v>31.2</v>
      </c>
      <c r="AQ47" s="56">
        <v>56</v>
      </c>
      <c r="AR47" s="57"/>
      <c r="AS47" s="77">
        <f>AQ47+AR47</f>
        <v>56</v>
      </c>
      <c r="AT47" s="56">
        <v>31.4</v>
      </c>
      <c r="AU47" s="57"/>
      <c r="AV47" s="77">
        <f>AT47+AU47</f>
        <v>31.4</v>
      </c>
      <c r="AW47" s="56">
        <v>85.5</v>
      </c>
      <c r="AX47" s="57"/>
      <c r="AY47" s="77">
        <f>AW47+AX47</f>
        <v>85.5</v>
      </c>
      <c r="AZ47" s="56">
        <f>SUM(AY47,AV47,AS47,AP47,AM47,AJ47,AG47,AD47,AA47,X47,U47,R47,O47,L47,I47)</f>
        <v>781.75</v>
      </c>
      <c r="BA47" s="60">
        <v>13</v>
      </c>
      <c r="BB47" s="61">
        <f>RANK(AZ47,$AZ$3:$AZ$60,1)</f>
        <v>24</v>
      </c>
      <c r="BC47" s="62"/>
      <c r="BD47" s="62"/>
      <c r="BE47" s="62"/>
      <c r="BF47" s="70"/>
      <c r="BG47" s="70"/>
      <c r="BH47" s="70"/>
      <c r="BI47" s="62"/>
      <c r="BJ47" s="71"/>
      <c r="BK47" s="71"/>
      <c r="BL47" s="71"/>
    </row>
    <row r="48" spans="1:64" s="72" customFormat="1" ht="23" customHeight="1">
      <c r="A48" s="63">
        <v>49</v>
      </c>
      <c r="B48" s="64" t="s">
        <v>147</v>
      </c>
      <c r="C48" s="64" t="s">
        <v>148</v>
      </c>
      <c r="D48" s="64" t="s">
        <v>149</v>
      </c>
      <c r="E48" s="65">
        <v>2002</v>
      </c>
      <c r="F48" s="65">
        <v>8</v>
      </c>
      <c r="G48" s="56">
        <v>43</v>
      </c>
      <c r="H48" s="57"/>
      <c r="I48" s="77">
        <f>G48+H48</f>
        <v>43</v>
      </c>
      <c r="J48" s="56">
        <v>78.2</v>
      </c>
      <c r="K48" s="57"/>
      <c r="L48" s="77">
        <f>J48+K48</f>
        <v>78.2</v>
      </c>
      <c r="M48" s="56">
        <v>60.4</v>
      </c>
      <c r="N48" s="57"/>
      <c r="O48" s="77">
        <f>M48+N48</f>
        <v>60.4</v>
      </c>
      <c r="P48" s="56">
        <v>54.09</v>
      </c>
      <c r="Q48" s="57"/>
      <c r="R48" s="77">
        <f>P48+Q48</f>
        <v>54.09</v>
      </c>
      <c r="S48" s="56">
        <v>44.8</v>
      </c>
      <c r="T48" s="57"/>
      <c r="U48" s="77">
        <f>S48+T48</f>
        <v>44.8</v>
      </c>
      <c r="V48" s="56">
        <v>45.37</v>
      </c>
      <c r="W48" s="57"/>
      <c r="X48" s="77">
        <f>V48+W48</f>
        <v>45.37</v>
      </c>
      <c r="Y48" s="56">
        <v>28</v>
      </c>
      <c r="Z48" s="57"/>
      <c r="AA48" s="77">
        <f>Y48+Z48</f>
        <v>28</v>
      </c>
      <c r="AB48" s="56">
        <v>67.400000000000006</v>
      </c>
      <c r="AC48" s="57"/>
      <c r="AD48" s="77">
        <f>AB48+AC48</f>
        <v>67.400000000000006</v>
      </c>
      <c r="AE48" s="56">
        <v>47.3</v>
      </c>
      <c r="AF48" s="57">
        <v>5</v>
      </c>
      <c r="AG48" s="77">
        <f>AE48+AF48</f>
        <v>52.3</v>
      </c>
      <c r="AH48" s="56">
        <v>35.75</v>
      </c>
      <c r="AI48" s="57"/>
      <c r="AJ48" s="77">
        <f>AH48+AI48</f>
        <v>35.75</v>
      </c>
      <c r="AK48" s="56">
        <v>37.97</v>
      </c>
      <c r="AL48" s="57"/>
      <c r="AM48" s="77">
        <f>AK48+AL48</f>
        <v>37.97</v>
      </c>
      <c r="AN48" s="56">
        <v>29.8</v>
      </c>
      <c r="AO48" s="57"/>
      <c r="AP48" s="77">
        <f>AN48+AO48</f>
        <v>29.8</v>
      </c>
      <c r="AQ48" s="56">
        <v>55</v>
      </c>
      <c r="AR48" s="57"/>
      <c r="AS48" s="77">
        <f>AQ48+AR48</f>
        <v>55</v>
      </c>
      <c r="AT48" s="56">
        <v>27.6</v>
      </c>
      <c r="AU48" s="57"/>
      <c r="AV48" s="77">
        <f>AT48+AU48</f>
        <v>27.6</v>
      </c>
      <c r="AW48" s="56">
        <v>81.2</v>
      </c>
      <c r="AX48" s="57"/>
      <c r="AY48" s="77">
        <f>AW48+AX48</f>
        <v>81.2</v>
      </c>
      <c r="AZ48" s="56">
        <f>SUM(AY48,AV48,AS48,AP48,AM48,AJ48,AG48,AD48,AA48,X48,U48,R48,O48,L48,I48)</f>
        <v>740.88000000000011</v>
      </c>
      <c r="BA48" s="60">
        <v>9</v>
      </c>
      <c r="BB48" s="61">
        <f>RANK(AZ48,$AZ$3:$AZ$60,1)</f>
        <v>17</v>
      </c>
      <c r="BC48" s="62"/>
      <c r="BD48" s="62"/>
      <c r="BE48" s="62"/>
      <c r="BF48" s="70"/>
      <c r="BG48" s="70"/>
      <c r="BH48" s="70"/>
      <c r="BI48" s="62"/>
      <c r="BJ48" s="71"/>
      <c r="BK48" s="71"/>
      <c r="BL48" s="71"/>
    </row>
    <row r="49" spans="1:64" s="72" customFormat="1" ht="23" customHeight="1">
      <c r="A49" s="63">
        <v>50</v>
      </c>
      <c r="B49" s="64" t="s">
        <v>150</v>
      </c>
      <c r="C49" s="64" t="s">
        <v>151</v>
      </c>
      <c r="D49" s="64" t="s">
        <v>149</v>
      </c>
      <c r="E49" s="65">
        <v>2000</v>
      </c>
      <c r="F49" s="65">
        <v>8</v>
      </c>
      <c r="G49" s="56">
        <v>41</v>
      </c>
      <c r="H49" s="57">
        <v>20</v>
      </c>
      <c r="I49" s="77">
        <f>G49+H49</f>
        <v>61</v>
      </c>
      <c r="J49" s="56">
        <v>73.900000000000006</v>
      </c>
      <c r="K49" s="57">
        <v>20</v>
      </c>
      <c r="L49" s="77">
        <f>J49+K49</f>
        <v>93.9</v>
      </c>
      <c r="M49" s="56">
        <v>57.3</v>
      </c>
      <c r="N49" s="57">
        <v>20</v>
      </c>
      <c r="O49" s="77">
        <f>M49+N49</f>
        <v>77.3</v>
      </c>
      <c r="P49" s="56">
        <v>69.94</v>
      </c>
      <c r="Q49" s="57"/>
      <c r="R49" s="77">
        <f>P49+Q49</f>
        <v>69.94</v>
      </c>
      <c r="S49" s="56">
        <v>49.2</v>
      </c>
      <c r="T49" s="57"/>
      <c r="U49" s="77">
        <f>S49+T49</f>
        <v>49.2</v>
      </c>
      <c r="V49" s="56">
        <v>45.35</v>
      </c>
      <c r="W49" s="57"/>
      <c r="X49" s="77">
        <f>V49+W49</f>
        <v>45.35</v>
      </c>
      <c r="Y49" s="56">
        <v>31</v>
      </c>
      <c r="Z49" s="57"/>
      <c r="AA49" s="77">
        <f>Y49+Z49</f>
        <v>31</v>
      </c>
      <c r="AB49" s="56">
        <v>63.5</v>
      </c>
      <c r="AC49" s="57">
        <v>20</v>
      </c>
      <c r="AD49" s="77">
        <f>AB49+AC49</f>
        <v>83.5</v>
      </c>
      <c r="AE49" s="56">
        <v>53.9</v>
      </c>
      <c r="AF49" s="57"/>
      <c r="AG49" s="77">
        <f>AE49+AF49</f>
        <v>53.9</v>
      </c>
      <c r="AH49" s="56">
        <v>38.020000000000003</v>
      </c>
      <c r="AI49" s="57"/>
      <c r="AJ49" s="77">
        <f>AH49+AI49</f>
        <v>38.020000000000003</v>
      </c>
      <c r="AK49" s="56">
        <v>35.78</v>
      </c>
      <c r="AL49" s="57"/>
      <c r="AM49" s="77">
        <f>AK49+AL49</f>
        <v>35.78</v>
      </c>
      <c r="AN49" s="56">
        <v>31.5</v>
      </c>
      <c r="AO49" s="57"/>
      <c r="AP49" s="77">
        <f>AN49+AO49</f>
        <v>31.5</v>
      </c>
      <c r="AQ49" s="56">
        <v>61</v>
      </c>
      <c r="AR49" s="57"/>
      <c r="AS49" s="77">
        <f>AQ49+AR49</f>
        <v>61</v>
      </c>
      <c r="AT49" s="56">
        <v>30.8</v>
      </c>
      <c r="AU49" s="57"/>
      <c r="AV49" s="77">
        <f>AT49+AU49</f>
        <v>30.8</v>
      </c>
      <c r="AW49" s="56">
        <v>93.8</v>
      </c>
      <c r="AX49" s="57"/>
      <c r="AY49" s="77">
        <f>AW49+AX49</f>
        <v>93.8</v>
      </c>
      <c r="AZ49" s="56">
        <f>SUM(AY49,AV49,AS49,AP49,AM49,AJ49,AG49,AD49,AA49,X49,U49,R49,O49,L49,I49)</f>
        <v>855.9899999999999</v>
      </c>
      <c r="BA49" s="60">
        <v>22</v>
      </c>
      <c r="BB49" s="61">
        <f>RANK(AZ49,$AZ$3:$AZ$60,1)</f>
        <v>40</v>
      </c>
      <c r="BC49" s="62"/>
      <c r="BD49" s="62"/>
      <c r="BE49" s="62"/>
      <c r="BF49" s="70"/>
      <c r="BG49" s="70"/>
      <c r="BH49" s="70"/>
      <c r="BI49" s="62"/>
      <c r="BJ49" s="71"/>
      <c r="BK49" s="71"/>
      <c r="BL49" s="71"/>
    </row>
    <row r="50" spans="1:64" s="72" customFormat="1" ht="23" customHeight="1">
      <c r="A50" s="63">
        <v>51</v>
      </c>
      <c r="B50" s="64" t="s">
        <v>152</v>
      </c>
      <c r="C50" s="64" t="s">
        <v>153</v>
      </c>
      <c r="D50" s="64" t="s">
        <v>118</v>
      </c>
      <c r="E50" s="65">
        <v>2002</v>
      </c>
      <c r="F50" s="65">
        <v>8</v>
      </c>
      <c r="G50" s="56">
        <v>41</v>
      </c>
      <c r="H50" s="57"/>
      <c r="I50" s="77">
        <f>G50+H50</f>
        <v>41</v>
      </c>
      <c r="J50" s="56">
        <v>75</v>
      </c>
      <c r="K50" s="57"/>
      <c r="L50" s="77">
        <f>J50+K50</f>
        <v>75</v>
      </c>
      <c r="M50" s="56">
        <v>57.81</v>
      </c>
      <c r="N50" s="57"/>
      <c r="O50" s="77">
        <f>M50+N50</f>
        <v>57.81</v>
      </c>
      <c r="P50" s="56">
        <v>51.68</v>
      </c>
      <c r="Q50" s="57"/>
      <c r="R50" s="77">
        <f>P50+Q50</f>
        <v>51.68</v>
      </c>
      <c r="S50" s="56">
        <v>42.1</v>
      </c>
      <c r="T50" s="57"/>
      <c r="U50" s="77">
        <f>S50+T50</f>
        <v>42.1</v>
      </c>
      <c r="V50" s="56">
        <v>43.01</v>
      </c>
      <c r="W50" s="57"/>
      <c r="X50" s="77">
        <f>V50+W50</f>
        <v>43.01</v>
      </c>
      <c r="Y50" s="56">
        <v>28</v>
      </c>
      <c r="Z50" s="57"/>
      <c r="AA50" s="77">
        <f>Y50+Z50</f>
        <v>28</v>
      </c>
      <c r="AB50" s="58">
        <v>67.8</v>
      </c>
      <c r="AC50" s="59"/>
      <c r="AD50" s="77">
        <f>AB50+AC50</f>
        <v>67.8</v>
      </c>
      <c r="AE50" s="58">
        <v>45.2</v>
      </c>
      <c r="AF50" s="59"/>
      <c r="AG50" s="77">
        <f>AE50+AF50</f>
        <v>45.2</v>
      </c>
      <c r="AH50" s="58">
        <v>35.19</v>
      </c>
      <c r="AI50" s="59"/>
      <c r="AJ50" s="77">
        <f>AH50+AI50</f>
        <v>35.19</v>
      </c>
      <c r="AK50" s="58">
        <v>32.090000000000003</v>
      </c>
      <c r="AL50" s="59"/>
      <c r="AM50" s="77">
        <f>AK50+AL50</f>
        <v>32.090000000000003</v>
      </c>
      <c r="AN50" s="56">
        <v>29.4</v>
      </c>
      <c r="AO50" s="57"/>
      <c r="AP50" s="77">
        <f>AN50+AO50</f>
        <v>29.4</v>
      </c>
      <c r="AQ50" s="56">
        <v>56</v>
      </c>
      <c r="AR50" s="57"/>
      <c r="AS50" s="77">
        <f>AQ50+AR50</f>
        <v>56</v>
      </c>
      <c r="AT50" s="56">
        <v>32.1</v>
      </c>
      <c r="AU50" s="57"/>
      <c r="AV50" s="77">
        <f>AT50+AU50</f>
        <v>32.1</v>
      </c>
      <c r="AW50" s="56">
        <v>71.900000000000006</v>
      </c>
      <c r="AX50" s="57"/>
      <c r="AY50" s="77">
        <f>AW50+AX50</f>
        <v>71.900000000000006</v>
      </c>
      <c r="AZ50" s="56">
        <f>SUM(AY50,AV50,AS50,AP50,AM50,AJ50,AG50,AD50,AA50,X50,U50,R50,O50,L50,I50)</f>
        <v>708.28</v>
      </c>
      <c r="BA50" s="66">
        <v>3</v>
      </c>
      <c r="BB50" s="61">
        <f>RANK(AZ50,$AZ$3:$AZ$60,1)</f>
        <v>7</v>
      </c>
      <c r="BC50" s="62"/>
      <c r="BD50" s="62"/>
      <c r="BE50" s="62"/>
      <c r="BF50" s="70"/>
      <c r="BG50" s="70"/>
      <c r="BH50" s="70"/>
      <c r="BI50" s="62"/>
      <c r="BJ50" s="71"/>
      <c r="BK50" s="71"/>
      <c r="BL50" s="71"/>
    </row>
    <row r="51" spans="1:64" s="72" customFormat="1" ht="23" customHeight="1">
      <c r="A51" s="63">
        <v>52</v>
      </c>
      <c r="B51" s="64" t="s">
        <v>154</v>
      </c>
      <c r="C51" s="64" t="s">
        <v>155</v>
      </c>
      <c r="D51" s="64" t="s">
        <v>118</v>
      </c>
      <c r="E51" s="65">
        <v>2002</v>
      </c>
      <c r="F51" s="65">
        <v>8</v>
      </c>
      <c r="G51" s="56">
        <v>42</v>
      </c>
      <c r="H51" s="57"/>
      <c r="I51" s="77">
        <f>G51+H51</f>
        <v>42</v>
      </c>
      <c r="J51" s="56">
        <v>76.099999999999994</v>
      </c>
      <c r="K51" s="57"/>
      <c r="L51" s="77">
        <f>J51+K51</f>
        <v>76.099999999999994</v>
      </c>
      <c r="M51" s="56">
        <v>57.35</v>
      </c>
      <c r="N51" s="57"/>
      <c r="O51" s="77">
        <f>M51+N51</f>
        <v>57.35</v>
      </c>
      <c r="P51" s="56">
        <v>52.79</v>
      </c>
      <c r="Q51" s="57"/>
      <c r="R51" s="77">
        <f>P51+Q51</f>
        <v>52.79</v>
      </c>
      <c r="S51" s="56">
        <v>41.5</v>
      </c>
      <c r="T51" s="57"/>
      <c r="U51" s="77">
        <f>S51+T51</f>
        <v>41.5</v>
      </c>
      <c r="V51" s="56">
        <v>43.43</v>
      </c>
      <c r="W51" s="57"/>
      <c r="X51" s="77">
        <f>V51+W51</f>
        <v>43.43</v>
      </c>
      <c r="Y51" s="56">
        <v>28</v>
      </c>
      <c r="Z51" s="57"/>
      <c r="AA51" s="77">
        <f>Y51+Z51</f>
        <v>28</v>
      </c>
      <c r="AB51" s="56">
        <v>66.8</v>
      </c>
      <c r="AC51" s="57"/>
      <c r="AD51" s="77">
        <f>AB51+AC51</f>
        <v>66.8</v>
      </c>
      <c r="AE51" s="56">
        <v>48.2</v>
      </c>
      <c r="AF51" s="57">
        <v>5</v>
      </c>
      <c r="AG51" s="77">
        <f>AE51+AF51</f>
        <v>53.2</v>
      </c>
      <c r="AH51" s="56">
        <v>35.07</v>
      </c>
      <c r="AI51" s="57"/>
      <c r="AJ51" s="77">
        <f>AH51+AI51</f>
        <v>35.07</v>
      </c>
      <c r="AK51" s="56">
        <v>32.04</v>
      </c>
      <c r="AL51" s="57"/>
      <c r="AM51" s="77">
        <f>AK51+AL51</f>
        <v>32.04</v>
      </c>
      <c r="AN51" s="56">
        <v>28.9</v>
      </c>
      <c r="AO51" s="57"/>
      <c r="AP51" s="77">
        <f>AN51+AO51</f>
        <v>28.9</v>
      </c>
      <c r="AQ51" s="56">
        <v>55</v>
      </c>
      <c r="AR51" s="57"/>
      <c r="AS51" s="77">
        <f>AQ51+AR51</f>
        <v>55</v>
      </c>
      <c r="AT51" s="56">
        <v>30.3</v>
      </c>
      <c r="AU51" s="57"/>
      <c r="AV51" s="77">
        <f>AT51+AU51</f>
        <v>30.3</v>
      </c>
      <c r="AW51" s="56">
        <v>75.099999999999994</v>
      </c>
      <c r="AX51" s="57"/>
      <c r="AY51" s="77">
        <f>AW51+AX51</f>
        <v>75.099999999999994</v>
      </c>
      <c r="AZ51" s="56">
        <f>SUM(AY51,AV51,AS51,AP51,AM51,AJ51,AG51,AD51,AA51,X51,U51,R51,O51,L51,I51)</f>
        <v>717.58</v>
      </c>
      <c r="BA51" s="60">
        <v>4</v>
      </c>
      <c r="BB51" s="61">
        <f>RANK(AZ51,$AZ$3:$AZ$60,1)</f>
        <v>8</v>
      </c>
      <c r="BC51" s="73"/>
      <c r="BD51" s="73"/>
      <c r="BE51" s="73"/>
      <c r="BF51" s="73"/>
      <c r="BG51" s="73"/>
      <c r="BH51" s="73"/>
      <c r="BI51" s="73"/>
      <c r="BJ51" s="71"/>
      <c r="BK51" s="71"/>
      <c r="BL51" s="71"/>
    </row>
    <row r="52" spans="1:64" s="72" customFormat="1" ht="23" customHeight="1">
      <c r="A52" s="63">
        <v>53</v>
      </c>
      <c r="B52" s="64" t="s">
        <v>156</v>
      </c>
      <c r="C52" s="64" t="s">
        <v>157</v>
      </c>
      <c r="D52" s="64" t="s">
        <v>110</v>
      </c>
      <c r="E52" s="65">
        <v>2002</v>
      </c>
      <c r="F52" s="65">
        <v>8</v>
      </c>
      <c r="G52" s="78">
        <v>41</v>
      </c>
      <c r="H52" s="57">
        <v>20</v>
      </c>
      <c r="I52" s="77">
        <f>G52+H52</f>
        <v>61</v>
      </c>
      <c r="J52" s="56">
        <v>108.1</v>
      </c>
      <c r="K52" s="57"/>
      <c r="L52" s="77">
        <f>J52+K52</f>
        <v>108.1</v>
      </c>
      <c r="M52" s="56">
        <v>77.5</v>
      </c>
      <c r="N52" s="57"/>
      <c r="O52" s="77">
        <f>M52+N52</f>
        <v>77.5</v>
      </c>
      <c r="P52" s="56">
        <v>100.25</v>
      </c>
      <c r="Q52" s="57"/>
      <c r="R52" s="77">
        <f>P52+Q52</f>
        <v>100.25</v>
      </c>
      <c r="S52" s="56">
        <v>50.2</v>
      </c>
      <c r="T52" s="57"/>
      <c r="U52" s="77">
        <f>S52+T52</f>
        <v>50.2</v>
      </c>
      <c r="V52" s="56">
        <v>44</v>
      </c>
      <c r="W52" s="57"/>
      <c r="X52" s="77">
        <f>V52+W52</f>
        <v>44</v>
      </c>
      <c r="Y52" s="56">
        <v>31</v>
      </c>
      <c r="Z52" s="57"/>
      <c r="AA52" s="77">
        <f>Y52+Z52</f>
        <v>31</v>
      </c>
      <c r="AB52" s="56">
        <v>70.599999999999994</v>
      </c>
      <c r="AC52" s="57"/>
      <c r="AD52" s="77">
        <f>AB52+AC52</f>
        <v>70.599999999999994</v>
      </c>
      <c r="AE52" s="56">
        <v>59</v>
      </c>
      <c r="AF52" s="57">
        <v>10</v>
      </c>
      <c r="AG52" s="77">
        <f>AE52+AF52</f>
        <v>69</v>
      </c>
      <c r="AH52" s="56">
        <v>46.29</v>
      </c>
      <c r="AI52" s="57"/>
      <c r="AJ52" s="77">
        <f>AH52+AI52</f>
        <v>46.29</v>
      </c>
      <c r="AK52" s="56">
        <v>36.81</v>
      </c>
      <c r="AL52" s="57"/>
      <c r="AM52" s="77">
        <f>AK52+AL52</f>
        <v>36.81</v>
      </c>
      <c r="AN52" s="56">
        <v>31.8</v>
      </c>
      <c r="AO52" s="57"/>
      <c r="AP52" s="77">
        <f>AN52+AO52</f>
        <v>31.8</v>
      </c>
      <c r="AQ52" s="56">
        <v>57</v>
      </c>
      <c r="AR52" s="57"/>
      <c r="AS52" s="77">
        <f>AQ52+AR52</f>
        <v>57</v>
      </c>
      <c r="AT52" s="56">
        <v>29.5</v>
      </c>
      <c r="AU52" s="57">
        <v>5</v>
      </c>
      <c r="AV52" s="77">
        <f>AT52+AU52</f>
        <v>34.5</v>
      </c>
      <c r="AW52" s="56">
        <v>82.8</v>
      </c>
      <c r="AX52" s="57"/>
      <c r="AY52" s="77">
        <f>AW52+AX52</f>
        <v>82.8</v>
      </c>
      <c r="AZ52" s="56">
        <f>SUM(AY52,AV52,AS52,AP52,AM52,AJ52,AG52,AD52,AA52,X52,U52,R52,O52,L52,I52)</f>
        <v>900.85000000000014</v>
      </c>
      <c r="BA52" s="60">
        <v>25</v>
      </c>
      <c r="BB52" s="61">
        <f>RANK(AZ52,$AZ$3:$AZ$60,1)</f>
        <v>44</v>
      </c>
      <c r="BC52" s="73"/>
      <c r="BD52" s="73"/>
      <c r="BE52" s="73"/>
      <c r="BF52" s="73"/>
      <c r="BG52" s="73"/>
      <c r="BH52" s="73"/>
      <c r="BI52" s="73"/>
      <c r="BJ52" s="71"/>
      <c r="BK52" s="71"/>
      <c r="BL52" s="71"/>
    </row>
    <row r="53" spans="1:64" s="72" customFormat="1" ht="23" customHeight="1">
      <c r="A53" s="63">
        <v>54</v>
      </c>
      <c r="B53" s="64" t="s">
        <v>158</v>
      </c>
      <c r="C53" s="64" t="s">
        <v>159</v>
      </c>
      <c r="D53" s="64" t="s">
        <v>110</v>
      </c>
      <c r="E53" s="65">
        <v>2002</v>
      </c>
      <c r="F53" s="65">
        <v>8</v>
      </c>
      <c r="G53" s="56">
        <v>55</v>
      </c>
      <c r="H53" s="57"/>
      <c r="I53" s="77">
        <f>G53+H53</f>
        <v>55</v>
      </c>
      <c r="J53" s="56">
        <v>73.900000000000006</v>
      </c>
      <c r="K53" s="57">
        <v>20</v>
      </c>
      <c r="L53" s="77">
        <f>J53+K53</f>
        <v>93.9</v>
      </c>
      <c r="M53" s="56">
        <v>57.3</v>
      </c>
      <c r="N53" s="57">
        <v>20</v>
      </c>
      <c r="O53" s="77">
        <f>M53+N53</f>
        <v>77.3</v>
      </c>
      <c r="P53" s="56">
        <v>68.53</v>
      </c>
      <c r="Q53" s="57"/>
      <c r="R53" s="77">
        <f>P53+Q53</f>
        <v>68.53</v>
      </c>
      <c r="S53" s="56">
        <v>52.8</v>
      </c>
      <c r="T53" s="57"/>
      <c r="U53" s="77">
        <f>S53+T53</f>
        <v>52.8</v>
      </c>
      <c r="V53" s="56">
        <v>56.99</v>
      </c>
      <c r="W53" s="57"/>
      <c r="X53" s="77">
        <f>V53+W53</f>
        <v>56.99</v>
      </c>
      <c r="Y53" s="56">
        <v>37</v>
      </c>
      <c r="Z53" s="57"/>
      <c r="AA53" s="77">
        <f>Y53+Z53</f>
        <v>37</v>
      </c>
      <c r="AB53" s="56">
        <v>77.900000000000006</v>
      </c>
      <c r="AC53" s="57"/>
      <c r="AD53" s="77">
        <f>AB53+AC53</f>
        <v>77.900000000000006</v>
      </c>
      <c r="AE53" s="56">
        <v>53.6</v>
      </c>
      <c r="AF53" s="57"/>
      <c r="AG53" s="77">
        <f>AE53+AF53</f>
        <v>53.6</v>
      </c>
      <c r="AH53" s="56"/>
      <c r="AI53" s="57">
        <v>10000</v>
      </c>
      <c r="AJ53" s="77">
        <f>AH53+AI53</f>
        <v>10000</v>
      </c>
      <c r="AK53" s="56"/>
      <c r="AL53" s="57">
        <v>10000</v>
      </c>
      <c r="AM53" s="77">
        <f>AK53+AL53</f>
        <v>10000</v>
      </c>
      <c r="AN53" s="56"/>
      <c r="AO53" s="57">
        <v>10000</v>
      </c>
      <c r="AP53" s="77">
        <f>AN53+AO53</f>
        <v>10000</v>
      </c>
      <c r="AQ53" s="56"/>
      <c r="AR53" s="57">
        <v>10000</v>
      </c>
      <c r="AS53" s="77">
        <f>AQ53+AR53</f>
        <v>10000</v>
      </c>
      <c r="AT53" s="56"/>
      <c r="AU53" s="57">
        <v>10000</v>
      </c>
      <c r="AV53" s="77">
        <f>AT53+AU53</f>
        <v>10000</v>
      </c>
      <c r="AW53" s="56"/>
      <c r="AX53" s="57">
        <v>10000</v>
      </c>
      <c r="AY53" s="77">
        <f>AW53+AX53</f>
        <v>10000</v>
      </c>
      <c r="AZ53" s="56">
        <f>SUM(AY53,AV53,AS53,AP53,AM53,AJ53,AG53,AD53,AA53,X53,U53,R53,O53,L53,I53)</f>
        <v>60573.020000000004</v>
      </c>
      <c r="BA53" s="60">
        <v>30</v>
      </c>
      <c r="BB53" s="61">
        <f>RANK(AZ53,$AZ$3:$AZ$60,1)</f>
        <v>53</v>
      </c>
      <c r="BC53" s="73"/>
      <c r="BD53" s="73"/>
      <c r="BE53" s="73"/>
      <c r="BF53" s="73"/>
      <c r="BG53" s="73"/>
      <c r="BH53" s="73"/>
      <c r="BI53" s="73"/>
      <c r="BJ53" s="71"/>
      <c r="BK53" s="71"/>
      <c r="BL53" s="71"/>
    </row>
    <row r="54" spans="1:64" s="72" customFormat="1" ht="23" customHeight="1">
      <c r="A54" s="63">
        <v>55</v>
      </c>
      <c r="B54" s="64" t="s">
        <v>160</v>
      </c>
      <c r="C54" s="64" t="s">
        <v>161</v>
      </c>
      <c r="D54" s="64" t="s">
        <v>110</v>
      </c>
      <c r="E54" s="65">
        <v>2002</v>
      </c>
      <c r="F54" s="65">
        <v>8</v>
      </c>
      <c r="G54" s="68">
        <v>49</v>
      </c>
      <c r="H54" s="57"/>
      <c r="I54" s="77">
        <f>G54+H54</f>
        <v>49</v>
      </c>
      <c r="J54" s="56">
        <v>82.3</v>
      </c>
      <c r="K54" s="57"/>
      <c r="L54" s="77">
        <f>J54+K54</f>
        <v>82.3</v>
      </c>
      <c r="M54" s="56">
        <v>61.13</v>
      </c>
      <c r="N54" s="57"/>
      <c r="O54" s="77">
        <f>M54+N54</f>
        <v>61.13</v>
      </c>
      <c r="P54" s="56">
        <v>59.62</v>
      </c>
      <c r="Q54" s="57"/>
      <c r="R54" s="77">
        <f>P54+Q54</f>
        <v>59.62</v>
      </c>
      <c r="S54" s="56">
        <v>43.5</v>
      </c>
      <c r="T54" s="57"/>
      <c r="U54" s="77">
        <f>S54+T54</f>
        <v>43.5</v>
      </c>
      <c r="V54" s="56">
        <v>44.59</v>
      </c>
      <c r="W54" s="57"/>
      <c r="X54" s="77">
        <f>V54+W54</f>
        <v>44.59</v>
      </c>
      <c r="Y54" s="56">
        <v>29</v>
      </c>
      <c r="Z54" s="57"/>
      <c r="AA54" s="77">
        <f>Y54+Z54</f>
        <v>29</v>
      </c>
      <c r="AB54" s="58">
        <v>71.2</v>
      </c>
      <c r="AC54" s="59"/>
      <c r="AD54" s="77">
        <f>AB54+AC54</f>
        <v>71.2</v>
      </c>
      <c r="AE54" s="58">
        <v>52.5</v>
      </c>
      <c r="AF54" s="59"/>
      <c r="AG54" s="77">
        <f>AE54+AF54</f>
        <v>52.5</v>
      </c>
      <c r="AH54" s="58">
        <v>36.83</v>
      </c>
      <c r="AI54" s="59"/>
      <c r="AJ54" s="77">
        <f>AH54+AI54</f>
        <v>36.83</v>
      </c>
      <c r="AK54" s="58">
        <v>35.840000000000003</v>
      </c>
      <c r="AL54" s="59"/>
      <c r="AM54" s="77">
        <f>AK54+AL54</f>
        <v>35.840000000000003</v>
      </c>
      <c r="AN54" s="56">
        <v>29.2</v>
      </c>
      <c r="AO54" s="57"/>
      <c r="AP54" s="77">
        <f>AN54+AO54</f>
        <v>29.2</v>
      </c>
      <c r="AQ54" s="56">
        <v>57</v>
      </c>
      <c r="AR54" s="57"/>
      <c r="AS54" s="77">
        <f>AQ54+AR54</f>
        <v>57</v>
      </c>
      <c r="AT54" s="56">
        <v>31.3</v>
      </c>
      <c r="AU54" s="57"/>
      <c r="AV54" s="77">
        <f>AT54+AU54</f>
        <v>31.3</v>
      </c>
      <c r="AW54" s="56">
        <v>85.4</v>
      </c>
      <c r="AX54" s="57"/>
      <c r="AY54" s="77">
        <f>AW54+AX54</f>
        <v>85.4</v>
      </c>
      <c r="AZ54" s="56">
        <f>SUM(AY54,AV54,AS54,AP54,AM54,AJ54,AG54,AD54,AA54,X54,U54,R54,O54,L54,I54)</f>
        <v>768.41</v>
      </c>
      <c r="BA54" s="60">
        <v>11</v>
      </c>
      <c r="BB54" s="61">
        <f>RANK(AZ54,$AZ$3:$AZ$60,1)</f>
        <v>20</v>
      </c>
      <c r="BC54" s="73"/>
      <c r="BD54" s="73"/>
      <c r="BE54" s="73"/>
      <c r="BF54" s="73"/>
      <c r="BG54" s="73"/>
      <c r="BH54" s="73"/>
      <c r="BI54" s="73"/>
      <c r="BJ54" s="71"/>
      <c r="BK54" s="71"/>
      <c r="BL54" s="71"/>
    </row>
    <row r="55" spans="1:64" s="72" customFormat="1" ht="23" customHeight="1">
      <c r="A55" s="63">
        <v>56</v>
      </c>
      <c r="B55" s="64" t="s">
        <v>162</v>
      </c>
      <c r="C55" s="64" t="s">
        <v>163</v>
      </c>
      <c r="D55" s="64" t="s">
        <v>110</v>
      </c>
      <c r="E55" s="65">
        <v>2003</v>
      </c>
      <c r="F55" s="65">
        <v>8</v>
      </c>
      <c r="G55" s="56">
        <v>59</v>
      </c>
      <c r="H55" s="57"/>
      <c r="I55" s="77">
        <f>G55+H55</f>
        <v>59</v>
      </c>
      <c r="J55" s="56">
        <v>81</v>
      </c>
      <c r="K55" s="57"/>
      <c r="L55" s="77">
        <f>J55+K55</f>
        <v>81</v>
      </c>
      <c r="M55" s="56">
        <v>75</v>
      </c>
      <c r="N55" s="57"/>
      <c r="O55" s="77">
        <f>M55+N55</f>
        <v>75</v>
      </c>
      <c r="P55" s="56">
        <v>55.03</v>
      </c>
      <c r="Q55" s="57"/>
      <c r="R55" s="77">
        <f>P55+Q55</f>
        <v>55.03</v>
      </c>
      <c r="S55" s="56">
        <v>44.5</v>
      </c>
      <c r="T55" s="57"/>
      <c r="U55" s="77">
        <f>S55+T55</f>
        <v>44.5</v>
      </c>
      <c r="V55" s="56">
        <v>46.69</v>
      </c>
      <c r="W55" s="57"/>
      <c r="X55" s="77">
        <f>V55+W55</f>
        <v>46.69</v>
      </c>
      <c r="Y55" s="56">
        <v>29</v>
      </c>
      <c r="Z55" s="57"/>
      <c r="AA55" s="77">
        <f>Y55+Z55</f>
        <v>29</v>
      </c>
      <c r="AB55" s="56">
        <v>75</v>
      </c>
      <c r="AC55" s="57"/>
      <c r="AD55" s="77">
        <f>AB55+AC55</f>
        <v>75</v>
      </c>
      <c r="AE55" s="56">
        <v>49.8</v>
      </c>
      <c r="AF55" s="57">
        <v>5</v>
      </c>
      <c r="AG55" s="77">
        <f>AE55+AF55</f>
        <v>54.8</v>
      </c>
      <c r="AH55" s="56">
        <v>35.25</v>
      </c>
      <c r="AI55" s="57"/>
      <c r="AJ55" s="77">
        <f>AH55+AI55</f>
        <v>35.25</v>
      </c>
      <c r="AK55" s="56">
        <v>34.06</v>
      </c>
      <c r="AL55" s="57"/>
      <c r="AM55" s="77">
        <f>AK55+AL55</f>
        <v>34.06</v>
      </c>
      <c r="AN55" s="56">
        <v>29.5</v>
      </c>
      <c r="AO55" s="57"/>
      <c r="AP55" s="77">
        <f>AN55+AO55</f>
        <v>29.5</v>
      </c>
      <c r="AQ55" s="56">
        <v>55</v>
      </c>
      <c r="AR55" s="57"/>
      <c r="AS55" s="77">
        <f>AQ55+AR55</f>
        <v>55</v>
      </c>
      <c r="AT55" s="56">
        <v>28.8</v>
      </c>
      <c r="AU55" s="57"/>
      <c r="AV55" s="77">
        <f>AT55+AU55</f>
        <v>28.8</v>
      </c>
      <c r="AW55" s="56">
        <v>84.2</v>
      </c>
      <c r="AX55" s="57"/>
      <c r="AY55" s="77">
        <f>AW55+AX55</f>
        <v>84.2</v>
      </c>
      <c r="AZ55" s="56">
        <f>SUM(AY55,AV55,AS55,AP55,AM55,AJ55,AG55,AD55,AA55,X55,U55,R55,O55,L55,I55)</f>
        <v>786.82999999999993</v>
      </c>
      <c r="BA55" s="66">
        <v>14</v>
      </c>
      <c r="BB55" s="61">
        <f>RANK(AZ55,$AZ$3:$AZ$60,1)</f>
        <v>26</v>
      </c>
      <c r="BC55" s="73"/>
      <c r="BD55" s="73"/>
      <c r="BE55" s="73"/>
      <c r="BF55" s="73"/>
      <c r="BG55" s="73"/>
      <c r="BH55" s="73"/>
      <c r="BI55" s="73"/>
      <c r="BJ55" s="71"/>
      <c r="BK55" s="71"/>
      <c r="BL55" s="71"/>
    </row>
    <row r="56" spans="1:64" s="72" customFormat="1" ht="23" customHeight="1">
      <c r="A56" s="63">
        <v>57</v>
      </c>
      <c r="B56" s="64" t="s">
        <v>164</v>
      </c>
      <c r="C56" s="64" t="s">
        <v>165</v>
      </c>
      <c r="D56" s="64" t="s">
        <v>166</v>
      </c>
      <c r="E56" s="65">
        <v>2003</v>
      </c>
      <c r="F56" s="65">
        <v>8</v>
      </c>
      <c r="G56" s="56">
        <v>62</v>
      </c>
      <c r="H56" s="57"/>
      <c r="I56" s="77">
        <f>G56+H56</f>
        <v>62</v>
      </c>
      <c r="J56" s="56">
        <v>103</v>
      </c>
      <c r="K56" s="57"/>
      <c r="L56" s="77">
        <f>J56+K56</f>
        <v>103</v>
      </c>
      <c r="M56" s="56">
        <v>78.8</v>
      </c>
      <c r="N56" s="57"/>
      <c r="O56" s="77">
        <f>M56+N56</f>
        <v>78.8</v>
      </c>
      <c r="P56" s="56">
        <v>110.54</v>
      </c>
      <c r="Q56" s="57"/>
      <c r="R56" s="77">
        <f>P56+Q56</f>
        <v>110.54</v>
      </c>
      <c r="S56" s="56">
        <v>61.4</v>
      </c>
      <c r="T56" s="57"/>
      <c r="U56" s="77">
        <f>S56+T56</f>
        <v>61.4</v>
      </c>
      <c r="V56" s="56">
        <v>104.84</v>
      </c>
      <c r="W56" s="57"/>
      <c r="X56" s="77">
        <f>V56+W56</f>
        <v>104.84</v>
      </c>
      <c r="Y56" s="56">
        <v>35</v>
      </c>
      <c r="Z56" s="57"/>
      <c r="AA56" s="77">
        <f>Y56+Z56</f>
        <v>35</v>
      </c>
      <c r="AB56" s="58">
        <v>75.099999999999994</v>
      </c>
      <c r="AC56" s="59"/>
      <c r="AD56" s="77">
        <f>AB56+AC56</f>
        <v>75.099999999999994</v>
      </c>
      <c r="AE56" s="58">
        <v>59.9</v>
      </c>
      <c r="AF56" s="59">
        <v>5</v>
      </c>
      <c r="AG56" s="77">
        <f>AE56+AF56</f>
        <v>64.900000000000006</v>
      </c>
      <c r="AH56" s="58">
        <v>42.46</v>
      </c>
      <c r="AI56" s="59"/>
      <c r="AJ56" s="77">
        <f>AH56+AI56</f>
        <v>42.46</v>
      </c>
      <c r="AK56" s="56">
        <v>47.31</v>
      </c>
      <c r="AL56" s="57"/>
      <c r="AM56" s="77">
        <f>AK56+AL56</f>
        <v>47.31</v>
      </c>
      <c r="AN56" s="56">
        <v>35.4</v>
      </c>
      <c r="AO56" s="57"/>
      <c r="AP56" s="77">
        <f>AN56+AO56</f>
        <v>35.4</v>
      </c>
      <c r="AQ56" s="56">
        <v>58</v>
      </c>
      <c r="AR56" s="57"/>
      <c r="AS56" s="77">
        <f>AQ56+AR56</f>
        <v>58</v>
      </c>
      <c r="AT56" s="56">
        <v>31.7</v>
      </c>
      <c r="AU56" s="57"/>
      <c r="AV56" s="77">
        <f>AT56+AU56</f>
        <v>31.7</v>
      </c>
      <c r="AW56" s="56">
        <v>190</v>
      </c>
      <c r="AX56" s="57"/>
      <c r="AY56" s="77">
        <f>AW56+AX56</f>
        <v>190</v>
      </c>
      <c r="AZ56" s="56">
        <f>SUM(AY56,AV56,AS56,AP56,AM56,AJ56,AG56,AD56,AA56,X56,U56,R56,O56,L56,I56)</f>
        <v>1100.4499999999998</v>
      </c>
      <c r="BA56" s="60">
        <v>29</v>
      </c>
      <c r="BB56" s="61">
        <f>RANK(AZ56,$AZ$3:$AZ$60,1)</f>
        <v>52</v>
      </c>
      <c r="BC56" s="73"/>
      <c r="BD56" s="73"/>
      <c r="BE56" s="73"/>
      <c r="BF56" s="73"/>
      <c r="BG56" s="73"/>
      <c r="BH56" s="73"/>
      <c r="BI56" s="73"/>
      <c r="BJ56" s="71"/>
      <c r="BK56" s="71"/>
      <c r="BL56" s="71"/>
    </row>
    <row r="57" spans="1:64" s="72" customFormat="1" ht="23" customHeight="1">
      <c r="A57" s="63">
        <v>58</v>
      </c>
      <c r="B57" s="64" t="s">
        <v>167</v>
      </c>
      <c r="C57" s="64" t="s">
        <v>168</v>
      </c>
      <c r="D57" s="64" t="s">
        <v>169</v>
      </c>
      <c r="E57" s="65">
        <v>2004</v>
      </c>
      <c r="F57" s="65">
        <v>8</v>
      </c>
      <c r="G57" s="56">
        <v>49</v>
      </c>
      <c r="H57" s="57">
        <v>5</v>
      </c>
      <c r="I57" s="77">
        <f>G57+H57</f>
        <v>54</v>
      </c>
      <c r="J57" s="56">
        <v>84.8</v>
      </c>
      <c r="K57" s="57"/>
      <c r="L57" s="77">
        <f>J57+K57</f>
        <v>84.8</v>
      </c>
      <c r="M57" s="56">
        <v>71.400000000000006</v>
      </c>
      <c r="N57" s="57"/>
      <c r="O57" s="77">
        <f>M57+N57</f>
        <v>71.400000000000006</v>
      </c>
      <c r="P57" s="56">
        <v>61.5</v>
      </c>
      <c r="Q57" s="57"/>
      <c r="R57" s="77">
        <f>P57+Q57</f>
        <v>61.5</v>
      </c>
      <c r="S57" s="56">
        <v>50.4</v>
      </c>
      <c r="T57" s="57"/>
      <c r="U57" s="77">
        <f>S57+T57</f>
        <v>50.4</v>
      </c>
      <c r="V57" s="56">
        <v>46.34</v>
      </c>
      <c r="W57" s="57"/>
      <c r="X57" s="77">
        <f>V57+W57</f>
        <v>46.34</v>
      </c>
      <c r="Y57" s="56">
        <v>30</v>
      </c>
      <c r="Z57" s="57"/>
      <c r="AA57" s="77">
        <f>Y57+Z57</f>
        <v>30</v>
      </c>
      <c r="AB57" s="58">
        <v>71</v>
      </c>
      <c r="AC57" s="59"/>
      <c r="AD57" s="77">
        <f>AB57+AC57</f>
        <v>71</v>
      </c>
      <c r="AE57" s="58">
        <v>56</v>
      </c>
      <c r="AF57" s="59"/>
      <c r="AG57" s="77">
        <f>AE57+AF57</f>
        <v>56</v>
      </c>
      <c r="AH57" s="58">
        <v>36.65</v>
      </c>
      <c r="AI57" s="59"/>
      <c r="AJ57" s="77">
        <f>AH57+AI57</f>
        <v>36.65</v>
      </c>
      <c r="AK57" s="58">
        <v>37.04</v>
      </c>
      <c r="AL57" s="59"/>
      <c r="AM57" s="77">
        <f>AK57+AL57</f>
        <v>37.04</v>
      </c>
      <c r="AN57" s="58">
        <v>30.2</v>
      </c>
      <c r="AO57" s="59"/>
      <c r="AP57" s="77">
        <f>AN57+AO57</f>
        <v>30.2</v>
      </c>
      <c r="AQ57" s="56">
        <v>55</v>
      </c>
      <c r="AR57" s="57"/>
      <c r="AS57" s="77">
        <f>AQ57+AR57</f>
        <v>55</v>
      </c>
      <c r="AT57" s="56">
        <v>27.2</v>
      </c>
      <c r="AU57" s="57"/>
      <c r="AV57" s="77">
        <f>AT57+AU57</f>
        <v>27.2</v>
      </c>
      <c r="AW57" s="56">
        <v>86.2</v>
      </c>
      <c r="AX57" s="57"/>
      <c r="AY57" s="77">
        <f>AW57+AX57</f>
        <v>86.2</v>
      </c>
      <c r="AZ57" s="56">
        <f>SUM(AY57,AV57,AS57,AP57,AM57,AJ57,AG57,AD57,AA57,X57,U57,R57,O57,L57,I57)</f>
        <v>797.7299999999999</v>
      </c>
      <c r="BA57" s="60">
        <v>15</v>
      </c>
      <c r="BB57" s="61">
        <f>RANK(AZ57,$AZ$3:$AZ$60,1)</f>
        <v>30</v>
      </c>
      <c r="BC57" s="62"/>
      <c r="BD57" s="62"/>
      <c r="BE57" s="62"/>
      <c r="BF57" s="70"/>
      <c r="BG57" s="70"/>
      <c r="BH57" s="70"/>
      <c r="BI57" s="62"/>
      <c r="BJ57" s="71"/>
      <c r="BK57" s="71"/>
      <c r="BL57" s="71"/>
    </row>
    <row r="58" spans="1:64" s="72" customFormat="1" ht="23" customHeight="1">
      <c r="A58" s="63">
        <v>59</v>
      </c>
      <c r="B58" s="64" t="s">
        <v>170</v>
      </c>
      <c r="C58" s="64" t="s">
        <v>171</v>
      </c>
      <c r="D58" s="64" t="s">
        <v>172</v>
      </c>
      <c r="E58" s="65">
        <v>2004</v>
      </c>
      <c r="F58" s="65">
        <v>8</v>
      </c>
      <c r="G58" s="56">
        <v>52</v>
      </c>
      <c r="H58" s="59">
        <v>10</v>
      </c>
      <c r="I58" s="77">
        <f>G58+H58</f>
        <v>62</v>
      </c>
      <c r="J58" s="58">
        <v>92.5</v>
      </c>
      <c r="K58" s="59"/>
      <c r="L58" s="77">
        <f>J58+K58</f>
        <v>92.5</v>
      </c>
      <c r="M58" s="58">
        <v>73.400000000000006</v>
      </c>
      <c r="N58" s="59"/>
      <c r="O58" s="77">
        <f>M58+N58</f>
        <v>73.400000000000006</v>
      </c>
      <c r="P58" s="58">
        <v>65.34</v>
      </c>
      <c r="Q58" s="59"/>
      <c r="R58" s="77">
        <f>P58+Q58</f>
        <v>65.34</v>
      </c>
      <c r="S58" s="58">
        <v>65.099999999999994</v>
      </c>
      <c r="T58" s="59"/>
      <c r="U58" s="77">
        <f>S58+T58</f>
        <v>65.099999999999994</v>
      </c>
      <c r="V58" s="58">
        <v>101.1</v>
      </c>
      <c r="W58" s="59"/>
      <c r="X58" s="77">
        <f>V58+W58</f>
        <v>101.1</v>
      </c>
      <c r="Y58" s="58">
        <v>31</v>
      </c>
      <c r="Z58" s="59"/>
      <c r="AA58" s="77">
        <f>Y58+Z58</f>
        <v>31</v>
      </c>
      <c r="AB58" s="58">
        <v>76.2</v>
      </c>
      <c r="AC58" s="59"/>
      <c r="AD58" s="77">
        <f>AB58+AC58</f>
        <v>76.2</v>
      </c>
      <c r="AE58" s="58">
        <v>61.2</v>
      </c>
      <c r="AF58" s="59">
        <v>5</v>
      </c>
      <c r="AG58" s="77">
        <f>AE58+AF58</f>
        <v>66.2</v>
      </c>
      <c r="AH58" s="58">
        <v>37.9</v>
      </c>
      <c r="AI58" s="59"/>
      <c r="AJ58" s="77">
        <f>AH58+AI58</f>
        <v>37.9</v>
      </c>
      <c r="AK58" s="58">
        <v>39</v>
      </c>
      <c r="AL58" s="59"/>
      <c r="AM58" s="77">
        <f>AK58+AL58</f>
        <v>39</v>
      </c>
      <c r="AN58" s="58">
        <v>33.6</v>
      </c>
      <c r="AO58" s="59"/>
      <c r="AP58" s="77">
        <f>AN58+AO58</f>
        <v>33.6</v>
      </c>
      <c r="AQ58" s="58">
        <v>59</v>
      </c>
      <c r="AR58" s="59"/>
      <c r="AS58" s="77">
        <f>AQ58+AR58</f>
        <v>59</v>
      </c>
      <c r="AT58" s="58">
        <v>47.9</v>
      </c>
      <c r="AU58" s="59"/>
      <c r="AV58" s="77">
        <f>AT58+AU58</f>
        <v>47.9</v>
      </c>
      <c r="AW58" s="58">
        <v>85</v>
      </c>
      <c r="AX58" s="59"/>
      <c r="AY58" s="77">
        <f>AW58+AX58</f>
        <v>85</v>
      </c>
      <c r="AZ58" s="56">
        <f>SUM(AY58,AV58,AS58,AP58,AM58,AJ58,AG58,AD58,AA58,X58,U58,R58,O58,L58,I58)</f>
        <v>935.24</v>
      </c>
      <c r="BA58" s="69">
        <v>26</v>
      </c>
      <c r="BB58" s="61">
        <f>RANK(AZ58,$AZ$3:$AZ$60,1)</f>
        <v>45</v>
      </c>
      <c r="BC58" s="73"/>
      <c r="BD58" s="73"/>
      <c r="BE58" s="73"/>
      <c r="BF58" s="73"/>
      <c r="BG58" s="73"/>
      <c r="BH58" s="73"/>
      <c r="BI58" s="73"/>
      <c r="BJ58" s="71"/>
      <c r="BK58" s="71"/>
      <c r="BL58" s="71"/>
    </row>
    <row r="59" spans="1:64" ht="12.75" customHeight="1">
      <c r="A59" s="46"/>
      <c r="B59" s="47"/>
      <c r="C59" s="47"/>
      <c r="D59" s="47"/>
      <c r="E59" s="48"/>
      <c r="F59" s="48"/>
      <c r="G59" s="49"/>
      <c r="H59" s="49"/>
      <c r="I59" s="50"/>
      <c r="J59" s="49"/>
      <c r="K59" s="49"/>
      <c r="L59" s="50"/>
      <c r="M59" s="49"/>
      <c r="N59" s="49"/>
      <c r="O59" s="50"/>
      <c r="P59" s="49"/>
      <c r="Q59" s="49"/>
      <c r="R59" s="50"/>
      <c r="S59" s="49"/>
      <c r="T59" s="49"/>
      <c r="U59" s="50"/>
      <c r="V59" s="49"/>
      <c r="W59" s="49"/>
      <c r="X59" s="50"/>
      <c r="Y59" s="49"/>
      <c r="Z59" s="49"/>
      <c r="AA59" s="50"/>
      <c r="AB59" s="49"/>
      <c r="AC59" s="49"/>
      <c r="AD59" s="50"/>
      <c r="AE59" s="49"/>
      <c r="AF59" s="49"/>
      <c r="AG59" s="50"/>
      <c r="AH59" s="49"/>
      <c r="AI59" s="49"/>
      <c r="AJ59" s="50"/>
      <c r="AK59" s="49"/>
      <c r="AL59" s="49"/>
      <c r="AM59" s="50"/>
      <c r="AN59" s="49"/>
      <c r="AO59" s="49"/>
      <c r="AP59" s="50"/>
      <c r="AQ59" s="49"/>
      <c r="AR59" s="49"/>
      <c r="AS59" s="50"/>
      <c r="AT59" s="49"/>
      <c r="AU59" s="49"/>
      <c r="AV59" s="50"/>
      <c r="AW59" s="49"/>
      <c r="AX59" s="49"/>
      <c r="AY59" s="50"/>
      <c r="AZ59" s="49"/>
      <c r="BA59" s="51"/>
      <c r="BB59" s="52"/>
      <c r="BC59" s="33"/>
      <c r="BD59" s="29"/>
      <c r="BE59" s="29"/>
      <c r="BF59" s="29"/>
      <c r="BG59" s="29"/>
      <c r="BH59" s="29"/>
      <c r="BI59" s="29"/>
      <c r="BJ59" s="26"/>
      <c r="BK59" s="26"/>
      <c r="BL59" s="26"/>
    </row>
    <row r="60" spans="1:64" ht="12.75" customHeight="1">
      <c r="A60" s="31"/>
      <c r="B60" s="30"/>
      <c r="C60" s="30"/>
      <c r="D60" s="30"/>
      <c r="E60" s="32"/>
      <c r="F60" s="27"/>
      <c r="G60" s="21"/>
      <c r="H60" s="23"/>
      <c r="I60" s="22"/>
      <c r="J60" s="24"/>
      <c r="K60" s="23"/>
      <c r="L60" s="22"/>
      <c r="M60" s="24"/>
      <c r="N60" s="23"/>
      <c r="O60" s="22"/>
      <c r="P60" s="24"/>
      <c r="Q60" s="23"/>
      <c r="R60" s="22"/>
      <c r="S60" s="24"/>
      <c r="T60" s="23"/>
      <c r="U60" s="22"/>
      <c r="V60" s="24"/>
      <c r="W60" s="23"/>
      <c r="X60" s="22"/>
      <c r="Y60" s="24"/>
      <c r="Z60" s="23"/>
      <c r="AA60" s="22"/>
      <c r="AB60" s="24"/>
      <c r="AC60" s="23"/>
      <c r="AD60" s="22"/>
      <c r="AE60" s="24"/>
      <c r="AF60" s="23"/>
      <c r="AG60" s="22"/>
      <c r="AH60" s="24"/>
      <c r="AI60" s="23"/>
      <c r="AJ60" s="22"/>
      <c r="AK60" s="24"/>
      <c r="AL60" s="23"/>
      <c r="AM60" s="22"/>
      <c r="AN60" s="24"/>
      <c r="AO60" s="23"/>
      <c r="AP60" s="22"/>
      <c r="AQ60" s="24"/>
      <c r="AR60" s="23"/>
      <c r="AS60" s="22"/>
      <c r="AT60" s="24"/>
      <c r="AU60" s="23"/>
      <c r="AV60" s="22"/>
      <c r="AW60" s="24"/>
      <c r="AX60" s="23"/>
      <c r="AY60" s="22"/>
      <c r="AZ60" s="24"/>
      <c r="BA60" s="28"/>
      <c r="BB60" s="25"/>
      <c r="BC60" s="33"/>
      <c r="BD60" s="29"/>
      <c r="BE60" s="29"/>
      <c r="BF60" s="29"/>
      <c r="BG60" s="29"/>
      <c r="BH60" s="29"/>
      <c r="BI60" s="29"/>
      <c r="BJ60" s="26"/>
      <c r="BK60" s="26"/>
      <c r="BL60" s="26"/>
    </row>
    <row r="61" spans="1:64" ht="12.75" customHeight="1">
      <c r="A61" s="34"/>
      <c r="B61" s="34"/>
      <c r="C61" s="34"/>
      <c r="D61" s="34"/>
      <c r="E61" s="34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4"/>
      <c r="BB61" s="34"/>
    </row>
    <row r="62" spans="1:64" ht="18.75" customHeight="1">
      <c r="B62" s="36" t="s">
        <v>113</v>
      </c>
      <c r="C62" s="37" t="e">
        <f>COUNTA (B3:B60)</f>
        <v>#NAME?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64" ht="18.75" customHeight="1">
      <c r="B63" s="39" t="s">
        <v>173</v>
      </c>
      <c r="C63" s="40">
        <f>COUNTIF($F$3:$F$60, "=3")</f>
        <v>1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64" ht="18.75" customHeight="1">
      <c r="B64" s="36" t="s">
        <v>174</v>
      </c>
      <c r="C64" s="41">
        <f>COUNTIF($F$3:$F$60, "=4")</f>
        <v>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2:52" ht="18.75" customHeight="1">
      <c r="B65" s="42" t="s">
        <v>175</v>
      </c>
      <c r="C65" s="43">
        <f>COUNTIF($F$3:$F$60, "=5")</f>
        <v>5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</row>
    <row r="66" spans="2:52" ht="18.75" customHeight="1">
      <c r="B66" s="36" t="s">
        <v>176</v>
      </c>
      <c r="C66" s="41">
        <f>COUNTIF($F$3:$F$60, "=6")</f>
        <v>12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2:52" ht="18.75" customHeight="1">
      <c r="B67" s="42" t="s">
        <v>177</v>
      </c>
      <c r="C67" s="43">
        <f>COUNTIF($F$3:$F$60, "=8")</f>
        <v>33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2:52" ht="14">
      <c r="B68" s="44" t="s">
        <v>178</v>
      </c>
      <c r="C68" s="45">
        <f>SUM(C63:C67)</f>
        <v>56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2:52" ht="14"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2:52" ht="14"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2:52" ht="14"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2:52" ht="14"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2:52" ht="14"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2:52" ht="14"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2:52" ht="14"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2:52" ht="14"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2:52" ht="14"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2:52" ht="14"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2:52" ht="14"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2:52" ht="14"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7:52" ht="14"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7:52" ht="14"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7:52" ht="14"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7:52" ht="14"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7:52" ht="14"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7:52" ht="14"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7:52" ht="14"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7:52" ht="14"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7:52" ht="14"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7:52" ht="14"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7:52" ht="14"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</row>
    <row r="92" spans="7:52" ht="14"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7:52" ht="14"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7:52" ht="14"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7:52" ht="14"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7:52" ht="14"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7:52" ht="14"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7:52" ht="14"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7:52" ht="14"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</row>
    <row r="100" spans="7:52" ht="14"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7:52" ht="14"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7:52" ht="14"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7:52" ht="14"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7:52" ht="14"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7:52" ht="14"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</row>
    <row r="106" spans="7:52" ht="14"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</row>
    <row r="107" spans="7:52" ht="14"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7:52" ht="14"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</row>
    <row r="109" spans="7:52" ht="14"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</row>
    <row r="110" spans="7:52" ht="14"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7:52" ht="14"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7:52" ht="14"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7:52" ht="14"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7:52" ht="14"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</row>
    <row r="115" spans="7:52" ht="14"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</row>
    <row r="116" spans="7:52" ht="14"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7:52" ht="14"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</row>
    <row r="118" spans="7:52" ht="14"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</row>
    <row r="119" spans="7:52" ht="14"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7:52" ht="14"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</row>
    <row r="121" spans="7:52" ht="14"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</row>
    <row r="122" spans="7:52" ht="14"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</row>
    <row r="123" spans="7:52" ht="14"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7:52" ht="14"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</row>
    <row r="125" spans="7:52" ht="14"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</row>
    <row r="126" spans="7:52" ht="14"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</row>
    <row r="127" spans="7:52" ht="14"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</row>
    <row r="128" spans="7:52" ht="14"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</row>
    <row r="129" spans="7:52" ht="14"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  <row r="130" spans="7:52" ht="14"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</row>
    <row r="131" spans="7:52" ht="14"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</row>
    <row r="132" spans="7:52" ht="14"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</row>
    <row r="133" spans="7:52" ht="14"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</row>
    <row r="134" spans="7:52" ht="14"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</row>
    <row r="135" spans="7:52" ht="14"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</row>
    <row r="136" spans="7:52" ht="14"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</row>
    <row r="137" spans="7:52" ht="14"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</row>
    <row r="138" spans="7:52" ht="14"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</row>
    <row r="139" spans="7:52" ht="14"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</row>
    <row r="140" spans="7:52" ht="14"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</row>
    <row r="141" spans="7:52" ht="14"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</row>
    <row r="142" spans="7:52" ht="14"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</row>
    <row r="143" spans="7:52" ht="14"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</row>
    <row r="144" spans="7:52" ht="14"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</row>
    <row r="145" spans="7:52" ht="14"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</row>
    <row r="146" spans="7:52" ht="14"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</row>
    <row r="147" spans="7:52" ht="14"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</row>
    <row r="148" spans="7:52" ht="14"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</row>
    <row r="149" spans="7:52" ht="14"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</row>
    <row r="150" spans="7:52" ht="14"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</row>
    <row r="151" spans="7:52" ht="14"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</row>
    <row r="152" spans="7:52" ht="14"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</row>
    <row r="153" spans="7:52" ht="14"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</row>
    <row r="154" spans="7:52" ht="14"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</row>
    <row r="155" spans="7:52" ht="14"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</row>
    <row r="156" spans="7:52" ht="14"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</row>
    <row r="157" spans="7:52" ht="14"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</row>
    <row r="158" spans="7:52" ht="14"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</row>
    <row r="159" spans="7:52" ht="14"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</row>
    <row r="160" spans="7:52" ht="14"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</row>
    <row r="161" spans="7:52" ht="14"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</row>
    <row r="162" spans="7:52" ht="14"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</row>
    <row r="163" spans="7:52" ht="14"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</row>
    <row r="164" spans="7:52" ht="14"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</row>
    <row r="165" spans="7:52" ht="14"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</row>
    <row r="166" spans="7:52" ht="14"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7:52" ht="14"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7:52" ht="14"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7:52" ht="14"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</row>
    <row r="170" spans="7:52" ht="14"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</row>
    <row r="171" spans="7:52" ht="14"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</row>
    <row r="172" spans="7:52" ht="14"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</row>
    <row r="173" spans="7:52" ht="14"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</row>
    <row r="174" spans="7:52" ht="14"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</row>
    <row r="175" spans="7:52" ht="14"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</row>
    <row r="176" spans="7:52" ht="14"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</row>
    <row r="177" spans="7:52" ht="14"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</row>
    <row r="178" spans="7:52" ht="14"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</row>
    <row r="179" spans="7:52" ht="14"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</row>
    <row r="180" spans="7:52" ht="14"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</row>
    <row r="181" spans="7:52" ht="14"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</row>
    <row r="182" spans="7:52" ht="14"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</row>
    <row r="183" spans="7:52" ht="14"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</row>
    <row r="184" spans="7:52" ht="14"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</row>
    <row r="185" spans="7:52" ht="14"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</row>
    <row r="186" spans="7:52" ht="14"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</row>
    <row r="187" spans="7:52" ht="14"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</row>
    <row r="188" spans="7:52" ht="14"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</row>
    <row r="189" spans="7:52" ht="14"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</row>
    <row r="190" spans="7:52" ht="14"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</row>
    <row r="191" spans="7:52" ht="14"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</row>
    <row r="192" spans="7:52" ht="14"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</row>
    <row r="193" spans="7:52" ht="14"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</row>
    <row r="194" spans="7:52" ht="14"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</row>
    <row r="195" spans="7:52" ht="14"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</row>
    <row r="196" spans="7:52" ht="14"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</row>
    <row r="197" spans="7:52" ht="14"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</row>
    <row r="198" spans="7:52" ht="14"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</row>
    <row r="199" spans="7:52" ht="14"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</row>
    <row r="200" spans="7:52" ht="14"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</row>
    <row r="201" spans="7:52" ht="14"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</row>
    <row r="202" spans="7:52" ht="14"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</row>
    <row r="203" spans="7:52" ht="14"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</row>
    <row r="204" spans="7:52" ht="14"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</row>
    <row r="205" spans="7:52" ht="14"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</row>
    <row r="206" spans="7:52" ht="14"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</row>
    <row r="207" spans="7:52" ht="14"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</row>
    <row r="208" spans="7:52" ht="14"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</row>
    <row r="209" spans="7:52" ht="14"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</row>
    <row r="210" spans="7:52" ht="14"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</row>
    <row r="211" spans="7:52" ht="14"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</row>
    <row r="212" spans="7:52" ht="14"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</row>
    <row r="213" spans="7:52" ht="14"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</row>
    <row r="214" spans="7:52" ht="14"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</row>
    <row r="215" spans="7:52" ht="14"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</row>
    <row r="216" spans="7:52" ht="14"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</row>
    <row r="217" spans="7:52" ht="14"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</row>
    <row r="218" spans="7:52" ht="14"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</row>
    <row r="219" spans="7:52" ht="14"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</row>
    <row r="220" spans="7:52" ht="14"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</row>
    <row r="221" spans="7:52" ht="14"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</row>
    <row r="222" spans="7:52" ht="14"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</row>
    <row r="223" spans="7:52" ht="14"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</row>
    <row r="224" spans="7:52" ht="14"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</row>
    <row r="225" spans="7:52" ht="14"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</row>
    <row r="226" spans="7:52" ht="14"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</row>
    <row r="227" spans="7:52" ht="14"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</row>
    <row r="228" spans="7:52" ht="14"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</row>
    <row r="229" spans="7:52" ht="14"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</row>
    <row r="230" spans="7:52" ht="14"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</row>
    <row r="231" spans="7:52" ht="14"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</row>
    <row r="232" spans="7:52" ht="14"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</row>
    <row r="233" spans="7:52" ht="14"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</row>
    <row r="234" spans="7:52" ht="14"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</row>
    <row r="235" spans="7:52" ht="14"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</row>
    <row r="236" spans="7:52" ht="14"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</row>
    <row r="237" spans="7:52" ht="14"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</row>
    <row r="238" spans="7:52" ht="14"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</row>
    <row r="239" spans="7:52" ht="14"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</row>
    <row r="240" spans="7:52" ht="14"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</row>
    <row r="241" spans="7:52" ht="14"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</row>
    <row r="242" spans="7:52" ht="14"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</row>
    <row r="243" spans="7:52" ht="14"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</row>
    <row r="244" spans="7:52" ht="14"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</row>
    <row r="245" spans="7:52" ht="14"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</row>
    <row r="246" spans="7:52" ht="14"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</row>
    <row r="247" spans="7:52" ht="14"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</row>
    <row r="248" spans="7:52" ht="14"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</row>
    <row r="249" spans="7:52" ht="14"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</row>
    <row r="250" spans="7:52" ht="14"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</row>
    <row r="251" spans="7:52" ht="14"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</row>
    <row r="252" spans="7:52" ht="14"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</row>
    <row r="253" spans="7:52" ht="14"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</row>
    <row r="254" spans="7:52" ht="14"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</row>
    <row r="255" spans="7:52" ht="14"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</row>
    <row r="256" spans="7:52" ht="14"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</row>
    <row r="257" spans="7:52" ht="14"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</row>
    <row r="258" spans="7:52" ht="14"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</row>
    <row r="259" spans="7:52" ht="14"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</row>
    <row r="260" spans="7:52" ht="14"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</row>
    <row r="261" spans="7:52" ht="14"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</row>
    <row r="262" spans="7:52" ht="14"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</row>
    <row r="263" spans="7:52" ht="14"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</row>
    <row r="264" spans="7:52" ht="14"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</row>
    <row r="265" spans="7:52" ht="14"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</row>
    <row r="266" spans="7:52" ht="14"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</row>
    <row r="267" spans="7:52" ht="14"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</row>
    <row r="268" spans="7:52" ht="14"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</row>
    <row r="269" spans="7:52" ht="14"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</row>
    <row r="270" spans="7:52" ht="14"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</row>
    <row r="271" spans="7:52" ht="14"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</row>
    <row r="272" spans="7:52" ht="14"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</row>
    <row r="273" spans="7:52" ht="14"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</row>
    <row r="274" spans="7:52" ht="14"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</row>
    <row r="275" spans="7:52" ht="14"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</row>
    <row r="276" spans="7:52" ht="14"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</row>
    <row r="277" spans="7:52" ht="14"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</row>
    <row r="278" spans="7:52" ht="14"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</row>
    <row r="279" spans="7:52" ht="14"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</row>
    <row r="280" spans="7:52" ht="14"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</row>
    <row r="281" spans="7:52" ht="14"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</row>
    <row r="282" spans="7:52" ht="14"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</row>
    <row r="283" spans="7:52" ht="14"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</row>
    <row r="284" spans="7:52" ht="14"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</row>
    <row r="285" spans="7:52" ht="14"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</row>
    <row r="286" spans="7:52" ht="14"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</row>
    <row r="287" spans="7:52" ht="14"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</row>
    <row r="288" spans="7:52" ht="14"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</row>
    <row r="289" spans="7:52" ht="14"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</row>
    <row r="290" spans="7:52" ht="14"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</row>
    <row r="291" spans="7:52" ht="14"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</row>
    <row r="292" spans="7:52" ht="14"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</row>
    <row r="293" spans="7:52" ht="14"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</row>
    <row r="294" spans="7:52" ht="14"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</row>
    <row r="295" spans="7:52" ht="14"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</row>
    <row r="296" spans="7:52" ht="14"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</row>
    <row r="297" spans="7:52" ht="14"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</row>
    <row r="298" spans="7:52" ht="14"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</row>
    <row r="299" spans="7:52" ht="14"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</row>
    <row r="300" spans="7:52" ht="14"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</row>
    <row r="301" spans="7:52" ht="14"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</row>
    <row r="302" spans="7:52" ht="14"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</row>
    <row r="303" spans="7:52" ht="14"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</row>
    <row r="304" spans="7:52" ht="14"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</row>
    <row r="305" spans="7:52" ht="14"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</row>
    <row r="306" spans="7:52" ht="14"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</row>
    <row r="307" spans="7:52" ht="14"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</row>
    <row r="308" spans="7:52" ht="14"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</row>
    <row r="309" spans="7:52" ht="14"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</row>
    <row r="310" spans="7:52" ht="14"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</row>
    <row r="311" spans="7:52" ht="14"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</row>
    <row r="312" spans="7:52" ht="14"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</row>
    <row r="313" spans="7:52" ht="14"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</row>
    <row r="314" spans="7:52" ht="14"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</row>
    <row r="315" spans="7:52" ht="14"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</row>
    <row r="316" spans="7:52" ht="14"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</row>
    <row r="317" spans="7:52" ht="14"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</row>
    <row r="318" spans="7:52" ht="14"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</row>
    <row r="319" spans="7:52" ht="14"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</row>
    <row r="320" spans="7:52" ht="14"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</row>
    <row r="321" spans="7:52" ht="14"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</row>
    <row r="322" spans="7:52" ht="14"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</row>
    <row r="323" spans="7:52" ht="14"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</row>
    <row r="324" spans="7:52" ht="14"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</row>
    <row r="325" spans="7:52" ht="14"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</row>
    <row r="326" spans="7:52" ht="14"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</row>
    <row r="327" spans="7:52" ht="14"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</row>
    <row r="328" spans="7:52" ht="14"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</row>
    <row r="329" spans="7:52" ht="14"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</row>
    <row r="330" spans="7:52" ht="14"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</row>
    <row r="331" spans="7:52" ht="14"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</row>
    <row r="332" spans="7:52" ht="14"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</row>
    <row r="333" spans="7:52" ht="14"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</row>
    <row r="334" spans="7:52" ht="14"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</row>
    <row r="335" spans="7:52" ht="14"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</row>
    <row r="336" spans="7:52" ht="14"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</row>
    <row r="337" spans="7:52" ht="14"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</row>
    <row r="338" spans="7:52" ht="14"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</row>
    <row r="339" spans="7:52" ht="14"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</row>
    <row r="340" spans="7:52" ht="14"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</row>
    <row r="341" spans="7:52" ht="14"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</row>
    <row r="342" spans="7:52" ht="14"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</row>
    <row r="343" spans="7:52" ht="14"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</row>
    <row r="344" spans="7:52" ht="14"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</row>
    <row r="345" spans="7:52" ht="14"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</row>
    <row r="346" spans="7:52" ht="14"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</row>
    <row r="347" spans="7:52" ht="14"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</row>
    <row r="348" spans="7:52" ht="14"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</row>
    <row r="349" spans="7:52" ht="14"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</row>
    <row r="350" spans="7:52" ht="14"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</row>
    <row r="351" spans="7:52" ht="14"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</row>
    <row r="352" spans="7:52" ht="14"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</row>
    <row r="353" spans="7:52" ht="14"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</row>
    <row r="354" spans="7:52" ht="14"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</row>
    <row r="355" spans="7:52" ht="14"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</row>
    <row r="356" spans="7:52" ht="14"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</row>
    <row r="357" spans="7:52" ht="14"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</row>
    <row r="358" spans="7:52" ht="14"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</row>
    <row r="359" spans="7:52" ht="14"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</row>
    <row r="360" spans="7:52" ht="14"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</row>
    <row r="361" spans="7:52" ht="14"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</row>
    <row r="362" spans="7:52" ht="14"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</row>
    <row r="363" spans="7:52" ht="14"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</row>
    <row r="364" spans="7:52" ht="14"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</row>
    <row r="365" spans="7:52" ht="14"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</row>
    <row r="366" spans="7:52" ht="14"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</row>
    <row r="367" spans="7:52" ht="14"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</row>
    <row r="368" spans="7:52" ht="14"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</row>
    <row r="369" spans="7:52" ht="14"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</row>
    <row r="370" spans="7:52" ht="14"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</row>
    <row r="371" spans="7:52" ht="14"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</row>
    <row r="372" spans="7:52" ht="14"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</row>
    <row r="373" spans="7:52" ht="14"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</row>
    <row r="374" spans="7:52" ht="14"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</row>
    <row r="375" spans="7:52" ht="14"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</row>
    <row r="376" spans="7:52" ht="14"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</row>
    <row r="377" spans="7:52" ht="14"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</row>
    <row r="378" spans="7:52" ht="14"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</row>
    <row r="379" spans="7:52" ht="14"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</row>
    <row r="380" spans="7:52" ht="14"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</row>
    <row r="381" spans="7:52" ht="14"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</row>
    <row r="382" spans="7:52" ht="14"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</row>
    <row r="383" spans="7:52" ht="14"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</row>
    <row r="384" spans="7:52" ht="14"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</row>
    <row r="385" spans="7:52" ht="14"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</row>
    <row r="386" spans="7:52" ht="14"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</row>
    <row r="387" spans="7:52" ht="14"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</row>
    <row r="388" spans="7:52" ht="14"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</row>
    <row r="389" spans="7:52" ht="14"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</row>
    <row r="390" spans="7:52" ht="14"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</row>
    <row r="391" spans="7:52" ht="14"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</row>
    <row r="392" spans="7:52" ht="14"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</row>
    <row r="393" spans="7:52" ht="14"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</row>
    <row r="394" spans="7:52" ht="14"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</row>
    <row r="395" spans="7:52" ht="14"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</row>
    <row r="396" spans="7:52" ht="14"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</row>
    <row r="397" spans="7:52" ht="14"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</row>
    <row r="398" spans="7:52" ht="14"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</row>
    <row r="399" spans="7:52" ht="14"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</row>
    <row r="400" spans="7:52" ht="14"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</row>
    <row r="401" spans="7:52" ht="14"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</row>
    <row r="402" spans="7:52" ht="14"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</row>
    <row r="403" spans="7:52" ht="14"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</row>
    <row r="404" spans="7:52" ht="14"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</row>
    <row r="405" spans="7:52" ht="14"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</row>
    <row r="406" spans="7:52" ht="14"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</row>
    <row r="407" spans="7:52" ht="14"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</row>
    <row r="408" spans="7:52" ht="14"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</row>
    <row r="409" spans="7:52" ht="14"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</row>
    <row r="410" spans="7:52" ht="14"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</row>
    <row r="411" spans="7:52" ht="14"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</row>
    <row r="412" spans="7:52" ht="14"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</row>
    <row r="413" spans="7:52" ht="14"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</row>
    <row r="414" spans="7:52" ht="14"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</row>
    <row r="415" spans="7:52" ht="14"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</row>
    <row r="416" spans="7:52" ht="14"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</row>
    <row r="417" spans="7:52" ht="14"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</row>
    <row r="418" spans="7:52" ht="14"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</row>
    <row r="419" spans="7:52" ht="14"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</row>
    <row r="420" spans="7:52" ht="14"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</row>
    <row r="421" spans="7:52" ht="14"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</row>
    <row r="422" spans="7:52" ht="14"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</row>
    <row r="423" spans="7:52" ht="14"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</row>
    <row r="424" spans="7:52" ht="14"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</row>
    <row r="425" spans="7:52" ht="14"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</row>
    <row r="426" spans="7:52" ht="14"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</row>
    <row r="427" spans="7:52" ht="14"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</row>
    <row r="428" spans="7:52" ht="14"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</row>
    <row r="429" spans="7:52" ht="14"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</row>
    <row r="430" spans="7:52" ht="14"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</row>
    <row r="431" spans="7:52" ht="14"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</row>
    <row r="432" spans="7:52" ht="14"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</row>
    <row r="433" spans="7:52" ht="14"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</row>
    <row r="434" spans="7:52" ht="14"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</row>
    <row r="435" spans="7:52" ht="14"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</row>
    <row r="436" spans="7:52" ht="14"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</row>
    <row r="437" spans="7:52" ht="14"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</row>
    <row r="438" spans="7:52" ht="14"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</row>
    <row r="439" spans="7:52" ht="14"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</row>
    <row r="440" spans="7:52" ht="14"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</row>
    <row r="441" spans="7:52" ht="14"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</row>
    <row r="442" spans="7:52" ht="14"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</row>
    <row r="443" spans="7:52" ht="14"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</row>
    <row r="444" spans="7:52" ht="14"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</row>
    <row r="445" spans="7:52" ht="14"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</row>
    <row r="446" spans="7:52" ht="14"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</row>
    <row r="447" spans="7:52" ht="14"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</row>
    <row r="448" spans="7:52" ht="14"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</row>
    <row r="449" spans="7:52" ht="14"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</row>
    <row r="450" spans="7:52" ht="14"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</row>
    <row r="451" spans="7:52" ht="14"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</row>
    <row r="452" spans="7:52" ht="14"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</row>
    <row r="453" spans="7:52" ht="14"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</row>
    <row r="454" spans="7:52" ht="14"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</row>
    <row r="455" spans="7:52" ht="14"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</row>
    <row r="456" spans="7:52" ht="14"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</row>
    <row r="457" spans="7:52" ht="14"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</row>
    <row r="458" spans="7:52" ht="14"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</row>
    <row r="459" spans="7:52" ht="14"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</row>
    <row r="460" spans="7:52" ht="14"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</row>
    <row r="461" spans="7:52" ht="14"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</row>
    <row r="462" spans="7:52" ht="14"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</row>
    <row r="463" spans="7:52" ht="14"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</row>
    <row r="464" spans="7:52" ht="14"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</row>
    <row r="465" spans="7:52" ht="14"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</row>
    <row r="466" spans="7:52" ht="14"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</row>
    <row r="467" spans="7:52" ht="14"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</row>
    <row r="468" spans="7:52" ht="14"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</row>
    <row r="469" spans="7:52" ht="14"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</row>
    <row r="470" spans="7:52" ht="14"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</row>
    <row r="471" spans="7:52" ht="14"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</row>
    <row r="472" spans="7:52" ht="14"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</row>
    <row r="473" spans="7:52" ht="14"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</row>
    <row r="474" spans="7:52" ht="14"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</row>
    <row r="475" spans="7:52" ht="14"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</row>
    <row r="476" spans="7:52" ht="14"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</row>
    <row r="477" spans="7:52" ht="14"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</row>
    <row r="478" spans="7:52" ht="14"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</row>
    <row r="479" spans="7:52" ht="14"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</row>
    <row r="480" spans="7:52" ht="14"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</row>
    <row r="481" spans="7:52" ht="14"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</row>
    <row r="482" spans="7:52" ht="14"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</row>
    <row r="483" spans="7:52" ht="14"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</row>
    <row r="484" spans="7:52" ht="14"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</row>
    <row r="485" spans="7:52" ht="14"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</row>
    <row r="486" spans="7:52" ht="14"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</row>
    <row r="487" spans="7:52" ht="14"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</row>
    <row r="488" spans="7:52" ht="14"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</row>
    <row r="489" spans="7:52" ht="14"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</row>
    <row r="490" spans="7:52" ht="14"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</row>
    <row r="491" spans="7:52" ht="14"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</row>
    <row r="492" spans="7:52" ht="14"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</row>
    <row r="493" spans="7:52" ht="14"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</row>
    <row r="494" spans="7:52" ht="14"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</row>
    <row r="495" spans="7:52" ht="14"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</row>
    <row r="496" spans="7:52" ht="14"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</row>
    <row r="497" spans="7:52" ht="14"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</row>
    <row r="498" spans="7:52" ht="14"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</row>
    <row r="499" spans="7:52" ht="14"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</row>
    <row r="500" spans="7:52" ht="14"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</row>
    <row r="501" spans="7:52" ht="14"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</row>
    <row r="502" spans="7:52" ht="14"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</row>
    <row r="503" spans="7:52" ht="14"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</row>
    <row r="504" spans="7:52" ht="14"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</row>
    <row r="505" spans="7:52" ht="14"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</row>
    <row r="506" spans="7:52" ht="14"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</row>
    <row r="507" spans="7:52" ht="14"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</row>
    <row r="508" spans="7:52" ht="14"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</row>
    <row r="509" spans="7:52" ht="14"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</row>
    <row r="510" spans="7:52" ht="14"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</row>
    <row r="511" spans="7:52" ht="14"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</row>
    <row r="512" spans="7:52" ht="14"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</row>
    <row r="513" spans="7:52" ht="14"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</row>
    <row r="514" spans="7:52" ht="14"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</row>
    <row r="515" spans="7:52" ht="14"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</row>
    <row r="516" spans="7:52" ht="14"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</row>
    <row r="517" spans="7:52" ht="14"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</row>
    <row r="518" spans="7:52" ht="14"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</row>
    <row r="519" spans="7:52" ht="14"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</row>
    <row r="520" spans="7:52" ht="14"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</row>
    <row r="521" spans="7:52" ht="14"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</row>
    <row r="522" spans="7:52" ht="14"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</row>
    <row r="523" spans="7:52" ht="14"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</row>
    <row r="524" spans="7:52" ht="14"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</row>
    <row r="525" spans="7:52" ht="14"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</row>
    <row r="526" spans="7:52" ht="14"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</row>
    <row r="527" spans="7:52" ht="14"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</row>
    <row r="528" spans="7:52" ht="14"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</row>
    <row r="529" spans="7:52" ht="14"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</row>
    <row r="530" spans="7:52" ht="14"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</row>
    <row r="531" spans="7:52" ht="14"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</row>
    <row r="532" spans="7:52" ht="14"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</row>
    <row r="533" spans="7:52" ht="14"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</row>
    <row r="534" spans="7:52" ht="14"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</row>
    <row r="535" spans="7:52" ht="14"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</row>
    <row r="536" spans="7:52" ht="14"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</row>
    <row r="537" spans="7:52" ht="14"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</row>
    <row r="538" spans="7:52" ht="14"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</row>
    <row r="539" spans="7:52" ht="14"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</row>
    <row r="540" spans="7:52" ht="14"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</row>
    <row r="541" spans="7:52" ht="14"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</row>
    <row r="542" spans="7:52" ht="14"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</row>
    <row r="543" spans="7:52" ht="14"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</row>
    <row r="544" spans="7:52" ht="14"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</row>
    <row r="545" spans="7:52" ht="14"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</row>
    <row r="546" spans="7:52" ht="14"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</row>
    <row r="547" spans="7:52" ht="14"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</row>
    <row r="548" spans="7:52" ht="14"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</row>
    <row r="549" spans="7:52" ht="14"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</row>
    <row r="550" spans="7:52" ht="14"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</row>
    <row r="551" spans="7:52" ht="14"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</row>
    <row r="552" spans="7:52" ht="14"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</row>
    <row r="553" spans="7:52" ht="14"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</row>
    <row r="554" spans="7:52" ht="14"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</row>
    <row r="555" spans="7:52" ht="14"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</row>
    <row r="556" spans="7:52" ht="14"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</row>
    <row r="557" spans="7:52" ht="14"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</row>
    <row r="558" spans="7:52" ht="14"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</row>
    <row r="559" spans="7:52" ht="14"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</row>
    <row r="560" spans="7:52" ht="14"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</row>
    <row r="561" spans="7:52" ht="14"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</row>
    <row r="562" spans="7:52" ht="14"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</row>
    <row r="563" spans="7:52" ht="14"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</row>
    <row r="564" spans="7:52" ht="14"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</row>
    <row r="565" spans="7:52" ht="14"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</row>
    <row r="566" spans="7:52" ht="14"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</row>
    <row r="567" spans="7:52" ht="14"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</row>
    <row r="568" spans="7:52" ht="14"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</row>
    <row r="569" spans="7:52" ht="14"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</row>
    <row r="570" spans="7:52" ht="14"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</row>
    <row r="571" spans="7:52" ht="14"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</row>
    <row r="572" spans="7:52" ht="14"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</row>
    <row r="573" spans="7:52" ht="14"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</row>
    <row r="574" spans="7:52" ht="14"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</row>
    <row r="575" spans="7:52" ht="14"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</row>
    <row r="576" spans="7:52" ht="14"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</row>
    <row r="577" spans="7:52" ht="14"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</row>
    <row r="578" spans="7:52" ht="14"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</row>
    <row r="579" spans="7:52" ht="14"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</row>
    <row r="580" spans="7:52" ht="14"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</row>
    <row r="581" spans="7:52" ht="14"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</row>
    <row r="582" spans="7:52" ht="14"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</row>
    <row r="583" spans="7:52" ht="14"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</row>
    <row r="584" spans="7:52" ht="14"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</row>
    <row r="585" spans="7:52" ht="14"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</row>
    <row r="586" spans="7:52" ht="14"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</row>
    <row r="587" spans="7:52" ht="14"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</row>
    <row r="588" spans="7:52" ht="14"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</row>
    <row r="589" spans="7:52" ht="14"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</row>
    <row r="590" spans="7:52" ht="14"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</row>
    <row r="591" spans="7:52" ht="14"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</row>
    <row r="592" spans="7:52" ht="14"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</row>
    <row r="593" spans="7:52" ht="14"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</row>
    <row r="594" spans="7:52" ht="14"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</row>
    <row r="595" spans="7:52" ht="14"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</row>
    <row r="596" spans="7:52" ht="14"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</row>
    <row r="597" spans="7:52" ht="14"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</row>
    <row r="598" spans="7:52" ht="14"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</row>
    <row r="599" spans="7:52" ht="14"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</row>
    <row r="600" spans="7:52" ht="14"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</row>
    <row r="601" spans="7:52" ht="14"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</row>
    <row r="602" spans="7:52" ht="14"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</row>
    <row r="603" spans="7:52" ht="14"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</row>
    <row r="604" spans="7:52" ht="14"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</row>
    <row r="605" spans="7:52" ht="14"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</row>
    <row r="606" spans="7:52" ht="14"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</row>
    <row r="607" spans="7:52" ht="14"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</row>
    <row r="608" spans="7:52" ht="14"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</row>
    <row r="609" spans="7:52" ht="14"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</row>
    <row r="610" spans="7:52" ht="14"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</row>
    <row r="611" spans="7:52" ht="14"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</row>
    <row r="612" spans="7:52" ht="14"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</row>
    <row r="613" spans="7:52" ht="14"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</row>
    <row r="614" spans="7:52" ht="14"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</row>
    <row r="615" spans="7:52" ht="14"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</row>
    <row r="616" spans="7:52" ht="14"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</row>
    <row r="617" spans="7:52" ht="14"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</row>
    <row r="618" spans="7:52" ht="14"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</row>
    <row r="619" spans="7:52" ht="14"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</row>
    <row r="620" spans="7:52" ht="14"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</row>
    <row r="621" spans="7:52" ht="14"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</row>
    <row r="622" spans="7:52" ht="14"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</row>
    <row r="623" spans="7:52" ht="14"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</row>
    <row r="624" spans="7:52" ht="14"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</row>
    <row r="625" spans="7:52" ht="14"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</row>
    <row r="626" spans="7:52" ht="14"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</row>
    <row r="627" spans="7:52" ht="14"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</row>
    <row r="628" spans="7:52" ht="14"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</row>
    <row r="629" spans="7:52" ht="14"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</row>
    <row r="630" spans="7:52" ht="14"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</row>
    <row r="631" spans="7:52" ht="14"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</row>
    <row r="632" spans="7:52" ht="14"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</row>
    <row r="633" spans="7:52" ht="14"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</row>
    <row r="634" spans="7:52" ht="14"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</row>
    <row r="635" spans="7:52" ht="14"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</row>
    <row r="636" spans="7:52" ht="14"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</row>
    <row r="637" spans="7:52" ht="14"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</row>
    <row r="638" spans="7:52" ht="14"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</row>
    <row r="639" spans="7:52" ht="14"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</row>
    <row r="640" spans="7:52" ht="14"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</row>
    <row r="641" spans="7:52" ht="14"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</row>
    <row r="642" spans="7:52" ht="14"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</row>
    <row r="643" spans="7:52" ht="14"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</row>
    <row r="644" spans="7:52" ht="14"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</row>
    <row r="645" spans="7:52" ht="14"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</row>
    <row r="646" spans="7:52" ht="14"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</row>
    <row r="647" spans="7:52" ht="14"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</row>
    <row r="648" spans="7:52" ht="14"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</row>
    <row r="649" spans="7:52" ht="14"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</row>
    <row r="650" spans="7:52" ht="14"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</row>
    <row r="651" spans="7:52" ht="14"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</row>
    <row r="652" spans="7:52" ht="14"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</row>
    <row r="653" spans="7:52" ht="14"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</row>
    <row r="654" spans="7:52" ht="14"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</row>
    <row r="655" spans="7:52" ht="14"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</row>
    <row r="656" spans="7:52" ht="14"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</row>
    <row r="657" spans="7:52" ht="14"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</row>
    <row r="658" spans="7:52" ht="14"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</row>
    <row r="659" spans="7:52" ht="14"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</row>
    <row r="660" spans="7:52" ht="14"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</row>
    <row r="661" spans="7:52" ht="14"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</row>
    <row r="662" spans="7:52" ht="14"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</row>
    <row r="663" spans="7:52" ht="14"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</row>
    <row r="664" spans="7:52" ht="14"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</row>
    <row r="665" spans="7:52" ht="14"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</row>
    <row r="666" spans="7:52" ht="14"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</row>
    <row r="667" spans="7:52" ht="14"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</row>
    <row r="668" spans="7:52" ht="14"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</row>
    <row r="669" spans="7:52" ht="14"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</row>
    <row r="670" spans="7:52" ht="14"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</row>
    <row r="671" spans="7:52" ht="14"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</row>
    <row r="672" spans="7:52" ht="14"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</row>
    <row r="673" spans="7:52" ht="14"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</row>
    <row r="674" spans="7:52" ht="14"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</row>
    <row r="675" spans="7:52" ht="14"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</row>
    <row r="676" spans="7:52" ht="14"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</row>
    <row r="677" spans="7:52" ht="14"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</row>
    <row r="678" spans="7:52" ht="14"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</row>
    <row r="679" spans="7:52" ht="14"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</row>
    <row r="680" spans="7:52" ht="14"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</row>
    <row r="681" spans="7:52" ht="14"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</row>
    <row r="682" spans="7:52" ht="14"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</row>
    <row r="683" spans="7:52" ht="14"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</row>
    <row r="684" spans="7:52" ht="14"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</row>
    <row r="685" spans="7:52" ht="14"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</row>
    <row r="686" spans="7:52" ht="14"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</row>
    <row r="687" spans="7:52" ht="14"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</row>
    <row r="688" spans="7:52" ht="14"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</row>
    <row r="689" spans="7:52" ht="14"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</row>
    <row r="690" spans="7:52" ht="14"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</row>
    <row r="691" spans="7:52" ht="14"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</row>
    <row r="692" spans="7:52" ht="14"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</row>
    <row r="693" spans="7:52" ht="14"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</row>
    <row r="694" spans="7:52" ht="14"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</row>
    <row r="695" spans="7:52" ht="14"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</row>
    <row r="696" spans="7:52" ht="14"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</row>
    <row r="697" spans="7:52" ht="14"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</row>
    <row r="698" spans="7:52" ht="14"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</row>
    <row r="699" spans="7:52" ht="14"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</row>
    <row r="700" spans="7:52" ht="14"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</row>
    <row r="701" spans="7:52" ht="14"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</row>
    <row r="702" spans="7:52" ht="14"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</row>
    <row r="703" spans="7:52" ht="14"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</row>
    <row r="704" spans="7:52" ht="14"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</row>
    <row r="705" spans="7:52" ht="14"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</row>
    <row r="706" spans="7:52" ht="14"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</row>
    <row r="707" spans="7:52" ht="14"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</row>
    <row r="708" spans="7:52" ht="14"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</row>
    <row r="709" spans="7:52" ht="14"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</row>
    <row r="710" spans="7:52" ht="14"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</row>
    <row r="711" spans="7:52" ht="14"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</row>
    <row r="712" spans="7:52" ht="14"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</row>
    <row r="713" spans="7:52" ht="14"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</row>
    <row r="714" spans="7:52" ht="14"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</row>
    <row r="715" spans="7:52" ht="14"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</row>
    <row r="716" spans="7:52" ht="14"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</row>
    <row r="717" spans="7:52" ht="14"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</row>
    <row r="718" spans="7:52" ht="14"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</row>
    <row r="719" spans="7:52" ht="14"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</row>
    <row r="720" spans="7:52" ht="14"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</row>
    <row r="721" spans="7:52" ht="14"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</row>
    <row r="722" spans="7:52" ht="14"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</row>
    <row r="723" spans="7:52" ht="14"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</row>
    <row r="724" spans="7:52" ht="14"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</row>
    <row r="725" spans="7:52" ht="14"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</row>
    <row r="726" spans="7:52" ht="14"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</row>
    <row r="727" spans="7:52" ht="14"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</row>
    <row r="728" spans="7:52" ht="14"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</row>
    <row r="729" spans="7:52" ht="14"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</row>
    <row r="730" spans="7:52" ht="14"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</row>
    <row r="731" spans="7:52" ht="14"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</row>
    <row r="732" spans="7:52" ht="14"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</row>
    <row r="733" spans="7:52" ht="14"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</row>
    <row r="734" spans="7:52" ht="14"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</row>
    <row r="735" spans="7:52" ht="14"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</row>
    <row r="736" spans="7:52" ht="14"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</row>
    <row r="737" spans="7:52" ht="14"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</row>
    <row r="738" spans="7:52" ht="14"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</row>
    <row r="739" spans="7:52" ht="14"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</row>
    <row r="740" spans="7:52" ht="14"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</row>
    <row r="741" spans="7:52" ht="14"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</row>
    <row r="742" spans="7:52" ht="14"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</row>
    <row r="743" spans="7:52" ht="14"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</row>
    <row r="744" spans="7:52" ht="14"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</row>
    <row r="745" spans="7:52" ht="14"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</row>
    <row r="746" spans="7:52" ht="14"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</row>
    <row r="747" spans="7:52" ht="14"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</row>
    <row r="748" spans="7:52" ht="14"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</row>
    <row r="749" spans="7:52" ht="14"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</row>
    <row r="750" spans="7:52" ht="14"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</row>
    <row r="751" spans="7:52" ht="14"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</row>
    <row r="752" spans="7:52" ht="14"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</row>
    <row r="753" spans="7:52" ht="14"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</row>
    <row r="754" spans="7:52" ht="14"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</row>
    <row r="755" spans="7:52" ht="14"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</row>
    <row r="756" spans="7:52" ht="14"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</row>
    <row r="757" spans="7:52" ht="14"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</row>
    <row r="758" spans="7:52" ht="14"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</row>
    <row r="759" spans="7:52" ht="14"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</row>
    <row r="760" spans="7:52" ht="14"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</row>
    <row r="761" spans="7:52" ht="14"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</row>
    <row r="762" spans="7:52" ht="14"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</row>
    <row r="763" spans="7:52" ht="14"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</row>
    <row r="764" spans="7:52" ht="14"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</row>
    <row r="765" spans="7:52" ht="14"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</row>
    <row r="766" spans="7:52" ht="14"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</row>
    <row r="767" spans="7:52" ht="14"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</row>
    <row r="768" spans="7:52" ht="14"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</row>
    <row r="769" spans="7:52" ht="14"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</row>
    <row r="770" spans="7:52" ht="14"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</row>
    <row r="771" spans="7:52" ht="14"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</row>
    <row r="772" spans="7:52" ht="14"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</row>
    <row r="773" spans="7:52" ht="14"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</row>
    <row r="774" spans="7:52" ht="14"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</row>
    <row r="775" spans="7:52" ht="14"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</row>
    <row r="776" spans="7:52" ht="14"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</row>
    <row r="777" spans="7:52" ht="14"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</row>
    <row r="778" spans="7:52" ht="14"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</row>
    <row r="779" spans="7:52" ht="14"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</row>
    <row r="780" spans="7:52" ht="14"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</row>
    <row r="781" spans="7:52" ht="14"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</row>
    <row r="782" spans="7:52" ht="14"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</row>
    <row r="783" spans="7:52" ht="14"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</row>
    <row r="784" spans="7:52" ht="14"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</row>
    <row r="785" spans="7:52" ht="14"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</row>
    <row r="786" spans="7:52" ht="14"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</row>
    <row r="787" spans="7:52" ht="14"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</row>
    <row r="788" spans="7:52" ht="14"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</row>
    <row r="789" spans="7:52" ht="14"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</row>
    <row r="790" spans="7:52" ht="14"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</row>
    <row r="791" spans="7:52" ht="14"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</row>
    <row r="792" spans="7:52" ht="14"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</row>
    <row r="793" spans="7:52" ht="14"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</row>
    <row r="794" spans="7:52" ht="14"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</row>
    <row r="795" spans="7:52" ht="14"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</row>
    <row r="796" spans="7:52" ht="14"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</row>
    <row r="797" spans="7:52" ht="14"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</row>
    <row r="798" spans="7:52" ht="14"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</row>
    <row r="799" spans="7:52" ht="14"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</row>
    <row r="800" spans="7:52" ht="14"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</row>
    <row r="801" spans="7:52" ht="14"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</row>
    <row r="802" spans="7:52" ht="14"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</row>
    <row r="803" spans="7:52" ht="14"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</row>
    <row r="804" spans="7:52" ht="14"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</row>
    <row r="805" spans="7:52" ht="14"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</row>
    <row r="806" spans="7:52" ht="14"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</row>
    <row r="807" spans="7:52" ht="14"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</row>
    <row r="808" spans="7:52" ht="14"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</row>
    <row r="809" spans="7:52" ht="14"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</row>
    <row r="810" spans="7:52" ht="14"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</row>
    <row r="811" spans="7:52" ht="14"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</row>
    <row r="812" spans="7:52" ht="14"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</row>
    <row r="813" spans="7:52" ht="14"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</row>
    <row r="814" spans="7:52" ht="14"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</row>
    <row r="815" spans="7:52" ht="14"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</row>
    <row r="816" spans="7:52" ht="14"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</row>
    <row r="817" spans="7:52" ht="14"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</row>
    <row r="818" spans="7:52" ht="14"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</row>
    <row r="819" spans="7:52" ht="14"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</row>
    <row r="820" spans="7:52" ht="14"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</row>
    <row r="821" spans="7:52" ht="14"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</row>
    <row r="822" spans="7:52" ht="14"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</row>
    <row r="823" spans="7:52" ht="14"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</row>
    <row r="824" spans="7:52" ht="14"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</row>
    <row r="825" spans="7:52" ht="14"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</row>
    <row r="826" spans="7:52" ht="14"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</row>
    <row r="827" spans="7:52" ht="14"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</row>
    <row r="828" spans="7:52" ht="14"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</row>
    <row r="829" spans="7:52" ht="14"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</row>
    <row r="830" spans="7:52" ht="14"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</row>
    <row r="831" spans="7:52" ht="14"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</row>
    <row r="832" spans="7:52" ht="14"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</row>
    <row r="833" spans="7:52" ht="14"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</row>
    <row r="834" spans="7:52" ht="14"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</row>
    <row r="835" spans="7:52" ht="14"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</row>
    <row r="836" spans="7:52" ht="14"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</row>
    <row r="837" spans="7:52" ht="14"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</row>
    <row r="838" spans="7:52" ht="14"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</row>
    <row r="839" spans="7:52" ht="14"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</row>
    <row r="840" spans="7:52" ht="14"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</row>
    <row r="841" spans="7:52" ht="14"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</row>
    <row r="842" spans="7:52" ht="14"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</row>
    <row r="843" spans="7:52" ht="14"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</row>
    <row r="844" spans="7:52" ht="14"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</row>
    <row r="845" spans="7:52" ht="14"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</row>
    <row r="846" spans="7:52" ht="14"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</row>
    <row r="847" spans="7:52" ht="14"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</row>
    <row r="848" spans="7:52" ht="14"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</row>
    <row r="849" spans="7:52" ht="14"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</row>
    <row r="850" spans="7:52" ht="14"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</row>
    <row r="851" spans="7:52" ht="14"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</row>
    <row r="852" spans="7:52" ht="14"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</row>
    <row r="853" spans="7:52" ht="14"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</row>
    <row r="854" spans="7:52" ht="14"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</row>
    <row r="855" spans="7:52" ht="14"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</row>
    <row r="856" spans="7:52" ht="14"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</row>
    <row r="857" spans="7:52" ht="14"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</row>
    <row r="858" spans="7:52" ht="14"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</row>
    <row r="859" spans="7:52" ht="14"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</row>
    <row r="860" spans="7:52" ht="14"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</row>
    <row r="861" spans="7:52" ht="14"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</row>
    <row r="862" spans="7:52" ht="14"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</row>
    <row r="863" spans="7:52" ht="14"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</row>
    <row r="864" spans="7:52" ht="14"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</row>
    <row r="865" spans="7:52" ht="14"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</row>
    <row r="866" spans="7:52" ht="14"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</row>
    <row r="867" spans="7:52" ht="14"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</row>
    <row r="868" spans="7:52" ht="14"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</row>
    <row r="869" spans="7:52" ht="14"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</row>
    <row r="870" spans="7:52" ht="14"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</row>
    <row r="871" spans="7:52" ht="14"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</row>
    <row r="872" spans="7:52" ht="14"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</row>
    <row r="873" spans="7:52" ht="14"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</row>
    <row r="874" spans="7:52" ht="14"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</row>
    <row r="875" spans="7:52" ht="14"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</row>
    <row r="876" spans="7:52" ht="14"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</row>
    <row r="877" spans="7:52" ht="14"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</row>
    <row r="878" spans="7:52" ht="14"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</row>
    <row r="879" spans="7:52" ht="14"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</row>
    <row r="880" spans="7:52" ht="14"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</row>
    <row r="881" spans="7:52" ht="14"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</row>
    <row r="882" spans="7:52" ht="14"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</row>
    <row r="883" spans="7:52" ht="14"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</row>
    <row r="884" spans="7:52" ht="14"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</row>
    <row r="885" spans="7:52" ht="14"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</row>
    <row r="886" spans="7:52" ht="14"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</row>
    <row r="887" spans="7:52" ht="14"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</row>
    <row r="888" spans="7:52" ht="14"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</row>
    <row r="889" spans="7:52" ht="14"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</row>
    <row r="890" spans="7:52" ht="14"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</row>
    <row r="891" spans="7:52" ht="14"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</row>
    <row r="892" spans="7:52" ht="14"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</row>
    <row r="893" spans="7:52" ht="14"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</row>
    <row r="894" spans="7:52" ht="14"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</row>
    <row r="895" spans="7:52" ht="14"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</row>
    <row r="896" spans="7:52" ht="14"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</row>
    <row r="897" spans="7:52" ht="14"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</row>
    <row r="898" spans="7:52" ht="14"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</row>
    <row r="899" spans="7:52" ht="14"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</row>
    <row r="900" spans="7:52" ht="14"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</row>
    <row r="901" spans="7:52" ht="14"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</row>
    <row r="902" spans="7:52" ht="14"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</row>
    <row r="903" spans="7:52" ht="14"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</row>
    <row r="904" spans="7:52" ht="14"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</row>
    <row r="905" spans="7:52" ht="14"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</row>
    <row r="906" spans="7:52" ht="14"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</row>
    <row r="907" spans="7:52" ht="14"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</row>
    <row r="908" spans="7:52" ht="14"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</row>
    <row r="909" spans="7:52" ht="14"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</row>
    <row r="910" spans="7:52" ht="14"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</row>
    <row r="911" spans="7:52" ht="14"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</row>
    <row r="912" spans="7:52" ht="14"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</row>
    <row r="913" spans="7:52" ht="14"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</row>
    <row r="914" spans="7:52" ht="14"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</row>
    <row r="915" spans="7:52" ht="14"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</row>
    <row r="916" spans="7:52" ht="14"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</row>
    <row r="917" spans="7:52" ht="14"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</row>
    <row r="918" spans="7:52" ht="14"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</row>
    <row r="919" spans="7:52" ht="14"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</row>
    <row r="920" spans="7:52" ht="14"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</row>
    <row r="921" spans="7:52" ht="14"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</row>
    <row r="922" spans="7:52" ht="14"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</row>
    <row r="923" spans="7:52" ht="14"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</row>
    <row r="924" spans="7:52" ht="14"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</row>
    <row r="925" spans="7:52" ht="14"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</row>
    <row r="926" spans="7:52" ht="14"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</row>
    <row r="927" spans="7:52" ht="14"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</row>
    <row r="928" spans="7:52" ht="14"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</row>
    <row r="929" spans="7:52" ht="14"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</row>
    <row r="930" spans="7:52" ht="14"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</row>
    <row r="931" spans="7:52" ht="14"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</row>
    <row r="932" spans="7:52" ht="14"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</row>
    <row r="933" spans="7:52" ht="14"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</row>
    <row r="934" spans="7:52" ht="14"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</row>
    <row r="935" spans="7:52" ht="14"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</row>
    <row r="936" spans="7:52" ht="14"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</row>
    <row r="937" spans="7:52" ht="14"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</row>
    <row r="938" spans="7:52" ht="14"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</row>
    <row r="939" spans="7:52" ht="14"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</row>
    <row r="940" spans="7:52" ht="14"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</row>
    <row r="941" spans="7:52" ht="14"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</row>
    <row r="942" spans="7:52" ht="14"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</row>
    <row r="943" spans="7:52" ht="14"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</row>
    <row r="944" spans="7:52" ht="14"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</row>
    <row r="945" spans="7:52" ht="14"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</row>
    <row r="946" spans="7:52" ht="14"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</row>
    <row r="947" spans="7:52" ht="14"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</row>
    <row r="948" spans="7:52" ht="14"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</row>
    <row r="949" spans="7:52" ht="14"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</row>
    <row r="950" spans="7:52" ht="14"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</row>
    <row r="951" spans="7:52" ht="14"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</row>
    <row r="952" spans="7:52" ht="14"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</row>
    <row r="953" spans="7:52" ht="14"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</row>
    <row r="954" spans="7:52" ht="14"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</row>
    <row r="955" spans="7:52" ht="14"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</row>
    <row r="956" spans="7:52" ht="14"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</row>
    <row r="957" spans="7:52" ht="14"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</row>
    <row r="958" spans="7:52" ht="14"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</row>
    <row r="959" spans="7:52" ht="14"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</row>
    <row r="960" spans="7:52" ht="14"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</row>
    <row r="961" spans="7:52" ht="14"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</row>
    <row r="962" spans="7:52" ht="14"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</row>
    <row r="963" spans="7:52" ht="14"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</row>
    <row r="964" spans="7:52" ht="14"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</row>
    <row r="965" spans="7:52" ht="14"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</row>
    <row r="966" spans="7:52" ht="14"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</row>
    <row r="967" spans="7:52" ht="14"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</row>
    <row r="968" spans="7:52" ht="14"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</row>
    <row r="969" spans="7:52" ht="14"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</row>
    <row r="970" spans="7:52" ht="14"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</row>
    <row r="971" spans="7:52" ht="14"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</row>
    <row r="972" spans="7:52" ht="14"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</row>
    <row r="973" spans="7:52" ht="14"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</row>
    <row r="974" spans="7:52" ht="14"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</row>
    <row r="975" spans="7:52" ht="14"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</row>
    <row r="976" spans="7:52" ht="14"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</row>
    <row r="977" spans="7:52" ht="14"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</row>
    <row r="978" spans="7:52" ht="14"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</row>
    <row r="979" spans="7:52" ht="14"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</row>
    <row r="980" spans="7:52" ht="14"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</row>
    <row r="981" spans="7:52" ht="14"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</row>
    <row r="982" spans="7:52" ht="14"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</row>
    <row r="983" spans="7:52" ht="14"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</row>
    <row r="984" spans="7:52" ht="14"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</row>
    <row r="985" spans="7:52" ht="14"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</row>
    <row r="986" spans="7:52" ht="14"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</row>
    <row r="987" spans="7:52" ht="14"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</row>
    <row r="988" spans="7:52" ht="14"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</row>
    <row r="989" spans="7:52" ht="14"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</row>
    <row r="990" spans="7:52" ht="14"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</row>
    <row r="991" spans="7:52" ht="14"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</row>
    <row r="992" spans="7:52" ht="14"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</row>
    <row r="993" spans="7:52" ht="14"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</row>
    <row r="994" spans="7:52" ht="14"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</row>
    <row r="995" spans="7:52" ht="14"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</row>
    <row r="996" spans="7:52" ht="14"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</row>
    <row r="997" spans="7:52" ht="14"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</row>
    <row r="998" spans="7:52" ht="14"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</row>
    <row r="999" spans="7:52" ht="14"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</row>
  </sheetData>
  <autoFilter ref="A2:BB60">
    <sortState ref="A3:BB60">
      <sortCondition ref="A2:A60"/>
    </sortState>
  </autoFilter>
  <phoneticPr fontId="19" type="noConversion"/>
  <pageMargins left="0.75000000000000011" right="0.75000000000000011" top="1" bottom="1" header="0.5" footer="0.5"/>
  <pageSetup paperSize="9" scale="46" fitToWidth="2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DWT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Johny Kennedy</cp:lastModifiedBy>
  <cp:lastPrinted>2017-02-04T17:54:35Z</cp:lastPrinted>
  <dcterms:created xsi:type="dcterms:W3CDTF">2017-02-04T18:00:02Z</dcterms:created>
  <dcterms:modified xsi:type="dcterms:W3CDTF">2017-02-04T22:33:58Z</dcterms:modified>
</cp:coreProperties>
</file>